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EMPREGADO DOMESTICO" sheetId="1" r:id="rId1"/>
    <sheet name="EMPREGADO NAO DOMÉSTICO" sheetId="2" r:id="rId2"/>
    <sheet name="ESTAGIARIO" sheetId="3" r:id="rId3"/>
  </sheets>
  <definedNames>
    <definedName name="_xlnm.Print_Area" localSheetId="0">'EMPREGADO DOMESTICO'!$A$1:$I$36</definedName>
    <definedName name="_xlnm.Print_Area" localSheetId="1">'EMPREGADO NAO DOMÉSTICO'!$A$1:$I$36</definedName>
    <definedName name="_xlnm.Print_Area" localSheetId="2">'ESTAGIARIO'!$A$1:$I$27</definedName>
  </definedNames>
  <calcPr fullCalcOnLoad="1"/>
</workbook>
</file>

<file path=xl/sharedStrings.xml><?xml version="1.0" encoding="utf-8"?>
<sst xmlns="http://schemas.openxmlformats.org/spreadsheetml/2006/main" count="245" uniqueCount="115">
  <si>
    <t>EMPRESA:</t>
  </si>
  <si>
    <t>__________________________________________________________________________</t>
  </si>
  <si>
    <t xml:space="preserve">SALARIO NORMAL                          </t>
  </si>
  <si>
    <t xml:space="preserve">I.N.S.S                                              </t>
  </si>
  <si>
    <t xml:space="preserve">RESUMO DO </t>
  </si>
  <si>
    <t xml:space="preserve">   Descrição                                        </t>
  </si>
  <si>
    <t>DESCONTOS</t>
  </si>
  <si>
    <t xml:space="preserve">                           Data </t>
  </si>
  <si>
    <t>Nº REGISTRO</t>
  </si>
  <si>
    <t>FUNCIONÁRIO:</t>
  </si>
  <si>
    <t>FUNÇÃO:</t>
  </si>
  <si>
    <t>Divisão R.H:</t>
  </si>
  <si>
    <t>Total de Vencimentos:</t>
  </si>
  <si>
    <t>Total dos Descontos:</t>
  </si>
  <si>
    <t>Base de Cal. F.G.T.S:</t>
  </si>
  <si>
    <t>F.G.T.S do Mês:</t>
  </si>
  <si>
    <t>Salário de Contrib.:</t>
  </si>
  <si>
    <t>VENCIMENTOS</t>
  </si>
  <si>
    <t>Sálario:</t>
  </si>
  <si>
    <t>LIQUIDO A RECEBER:</t>
  </si>
  <si>
    <t>DECLARO TER RECEBIDO A IMPORTÂNCIA LÍQUIDA DISCRIMINADA NESTE RECIBO</t>
  </si>
  <si>
    <t>Assinatura do Funcionário</t>
  </si>
  <si>
    <t xml:space="preserve">RUA ALEXANDRITA 145 - BAIRRO BETANIA </t>
  </si>
  <si>
    <t>BELO HORIZONTE            MG</t>
  </si>
  <si>
    <t xml:space="preserve">CNPJ/CEI: </t>
  </si>
  <si>
    <t>00.000.000/0001-00</t>
  </si>
  <si>
    <t>FABIO JUNIOR DE MATOS</t>
  </si>
  <si>
    <t>CONTRIBUIÇÃO SINDICAL</t>
  </si>
  <si>
    <t>COMISSÕES</t>
  </si>
  <si>
    <t>SALARIO FAMILIA</t>
  </si>
  <si>
    <t>ADICONAL NOTURNO</t>
  </si>
  <si>
    <t>VALE TRANSPORTE</t>
  </si>
  <si>
    <t>ADIANTAMENTO</t>
  </si>
  <si>
    <t>IRRF</t>
  </si>
  <si>
    <t>ADICIONAL INSALUBRIDADE</t>
  </si>
  <si>
    <t>ADICIONAL PERICULOSIDADE</t>
  </si>
  <si>
    <t>DESCANSO SEMANAL REMUNERADO</t>
  </si>
  <si>
    <t>Mês:</t>
  </si>
  <si>
    <t>Paramentros</t>
  </si>
  <si>
    <t>Salario mínimo</t>
  </si>
  <si>
    <t>OUTROS A DESCRIMINAR</t>
  </si>
  <si>
    <r>
      <t>SALÁRIO</t>
    </r>
    <r>
      <rPr>
        <sz val="9"/>
        <rFont val="TTE21ED340t00"/>
        <family val="0"/>
      </rPr>
      <t xml:space="preserve"> </t>
    </r>
  </si>
  <si>
    <t>TABELA DE INSS -  2009</t>
  </si>
  <si>
    <t>...</t>
  </si>
  <si>
    <t>até</t>
  </si>
  <si>
    <t xml:space="preserve">LIMITE </t>
  </si>
  <si>
    <t>TABELA DE IR - 2009</t>
  </si>
  <si>
    <t>Aliquota</t>
  </si>
  <si>
    <t>Dedução</t>
  </si>
  <si>
    <t>107,59</t>
  </si>
  <si>
    <t>268,84</t>
  </si>
  <si>
    <t>483,84</t>
  </si>
  <si>
    <t>acima de R$ 3.582,00</t>
  </si>
  <si>
    <t>662,94</t>
  </si>
  <si>
    <t>Dependentes                                  R$   144,20</t>
  </si>
  <si>
    <r>
      <t xml:space="preserve">Cortesia oferecida por </t>
    </r>
    <r>
      <rPr>
        <b/>
        <sz val="10"/>
        <color indexed="12"/>
        <rFont val="Arial"/>
        <family val="2"/>
      </rPr>
      <t>POLICONT ASSESSORIA CONTABIL</t>
    </r>
  </si>
  <si>
    <t xml:space="preserve">Outros formulários úteis poderão ser extraidos no sitio </t>
  </si>
  <si>
    <t>20</t>
  </si>
  <si>
    <t>Adiconal Noturo</t>
  </si>
  <si>
    <t>S. Base:</t>
  </si>
  <si>
    <t>Remuneração</t>
  </si>
  <si>
    <t>(R$)</t>
  </si>
  <si>
    <t>Salário-Família</t>
  </si>
  <si>
    <t>Valor(R$)</t>
  </si>
  <si>
    <t>Base para Hora Extra</t>
  </si>
  <si>
    <t>Percentual da Hora</t>
  </si>
  <si>
    <t>HORA EXTRA</t>
  </si>
  <si>
    <t>DSR - Dias úteis</t>
  </si>
  <si>
    <t>DSR - Não úuteis</t>
  </si>
  <si>
    <t>0</t>
  </si>
  <si>
    <t>HORA/DIA/%</t>
  </si>
  <si>
    <t>www.policont.com.br</t>
  </si>
  <si>
    <r>
      <t>RECIBO DE PAGAMENTO DE ESTAGIO</t>
    </r>
    <r>
      <rPr>
        <b/>
        <sz val="14.5"/>
        <rFont val="TTE21ED340t00"/>
        <family val="0"/>
      </rPr>
      <t xml:space="preserve">          </t>
    </r>
  </si>
  <si>
    <t>BOLSA ESTÁGIO</t>
  </si>
  <si>
    <t>Estagiário</t>
  </si>
  <si>
    <t xml:space="preserve"> </t>
  </si>
  <si>
    <t>30</t>
  </si>
  <si>
    <t>PETRONILIO MATOS DE OLIVEIRA</t>
  </si>
  <si>
    <t>FULANO DE TAL</t>
  </si>
  <si>
    <t>b) O empregador deverá guardar uma via do recolhimento do INSS por no mínimo 5 anos;</t>
  </si>
  <si>
    <t>c) Para preenchimento da GPS</t>
  </si>
  <si>
    <t>c) O empregador que recolher o FGTS seu empregado terá direito ao seguro desemprego.</t>
  </si>
  <si>
    <t>a) O FGTS é opcional, porém uma vez que optar, passa a ser obrigatório;</t>
  </si>
  <si>
    <t>Até    500,40</t>
  </si>
  <si>
    <t>De    500,41    Até    752,12</t>
  </si>
  <si>
    <t xml:space="preserve">Acima    de    752,13 </t>
  </si>
  <si>
    <t>b) A multa rescisória é do FGTS para empregado domético é 40% do saldo do FGTS em favor do empregado, não há incidencia do 10% para o governo;</t>
  </si>
  <si>
    <t xml:space="preserve">RECIBO DE PAGAMENTO DE SALÁRIO MENSAL          </t>
  </si>
  <si>
    <t>INSS - Dicas para pagamento de empregado Doméstico:</t>
  </si>
  <si>
    <t>FGTS - Dicas para pagamento de empregado Doméstico:</t>
  </si>
  <si>
    <r>
      <t xml:space="preserve">Cortesia oferecida por </t>
    </r>
    <r>
      <rPr>
        <b/>
        <sz val="10"/>
        <color indexed="12"/>
        <rFont val="Arial"/>
        <family val="2"/>
      </rPr>
      <t>POLICONT ASSESSORIA CONTÁBIL</t>
    </r>
  </si>
  <si>
    <t>b) Os dados cadastrais poderão ser alterados;</t>
  </si>
  <si>
    <t>c) | Somente será impresso a área do RECIBO;</t>
  </si>
  <si>
    <t>LÍQUIDO A RECEBER:</t>
  </si>
  <si>
    <t xml:space="preserve">  c.1) Para contribuintes filiados a partir de 29/11/199</t>
  </si>
  <si>
    <t>Vale - Transporte:</t>
  </si>
  <si>
    <t>Seguro Desemprego:</t>
  </si>
  <si>
    <t>b) Pedir ao empregado para assinar a declaração de opção do Vale-Tranporte;</t>
  </si>
  <si>
    <t>c) Poderá ser descontado 6% do salaário do empregado, limitado ao custo(valor total) do vale;</t>
  </si>
  <si>
    <t>d) Caso não recolha FGTS zerar o valor da Base de cálculo no Recibo;</t>
  </si>
  <si>
    <t xml:space="preserve">  c.2) Para contribuintes filiados aantes de 29/11/199</t>
  </si>
  <si>
    <t>a) O empregador que optar pelo pagamento do FGTS, seu empregado terá direito ao Seguro desemprego após 15 de contribuição do FGTS;</t>
  </si>
  <si>
    <t>a) A responsabilidade do recolhimento do INSS é do empregador, sendo que seu custo é 12% da remuneração total, a parte do empregado conforme tabela acima, que deverá ser retido no recibo de cada mês;</t>
  </si>
  <si>
    <t>Recibo de Pagamento Mensal - Dicas para preenchimento:</t>
  </si>
  <si>
    <t>a) O beneficio do Vale-Transporte, nunca poderá ser concedido em dinheiro, sob pena incorparação ao salário;</t>
  </si>
  <si>
    <t>Doméstico</t>
  </si>
  <si>
    <t>Aux. de  Escritório</t>
  </si>
  <si>
    <t>POLICONT ASSESSORIA CONTABIL LTDA</t>
  </si>
  <si>
    <t>EMPREGADOR:</t>
  </si>
  <si>
    <t>a) Os campos cinzas poderão ser alterados de acordo com a  necessidade do usuário;</t>
  </si>
  <si>
    <t>d) Caso não recolha FGTS zerar o valor da base de cálculo no recibo;</t>
  </si>
  <si>
    <t>FALTAS</t>
  </si>
  <si>
    <t>1</t>
  </si>
  <si>
    <t xml:space="preserve">OUTROS DESCONTOS </t>
  </si>
  <si>
    <t>OUTROS PROVENTOS A DESCRINAR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</si>
</sst>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  <numFmt numFmtId="169" formatCode="&quot;R$ &quot;#,##0.00"/>
    <numFmt numFmtId="170" formatCode="&quot;R$ &quot;#,##0.0"/>
    <numFmt numFmtId="171" formatCode="000,000,000"/>
    <numFmt numFmtId="172" formatCode="0000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mmmm\-yy"/>
    <numFmt numFmtId="177" formatCode="#\ ?/8"/>
  </numFmts>
  <fonts count="23">
    <font>
      <sz val="10"/>
      <name val="Arial"/>
      <family val="0"/>
    </font>
    <font>
      <sz val="10"/>
      <name val="TTE21ED340t00"/>
      <family val="0"/>
    </font>
    <font>
      <sz val="8.5"/>
      <name val="TTE21ED340t00"/>
      <family val="0"/>
    </font>
    <font>
      <sz val="6"/>
      <name val="Arial"/>
      <family val="0"/>
    </font>
    <font>
      <sz val="6"/>
      <name val="TTE21ED340t00"/>
      <family val="0"/>
    </font>
    <font>
      <b/>
      <sz val="10"/>
      <name val="Arial"/>
      <family val="2"/>
    </font>
    <font>
      <b/>
      <sz val="12"/>
      <name val="TTE21ED340t00"/>
      <family val="0"/>
    </font>
    <font>
      <b/>
      <sz val="14.5"/>
      <name val="TTE21ED340t00"/>
      <family val="0"/>
    </font>
    <font>
      <sz val="9"/>
      <name val="Arial"/>
      <family val="0"/>
    </font>
    <font>
      <b/>
      <sz val="6"/>
      <name val="TTE21ED340t00"/>
      <family val="0"/>
    </font>
    <font>
      <b/>
      <sz val="10"/>
      <name val="TTE21ED340t00"/>
      <family val="0"/>
    </font>
    <font>
      <b/>
      <sz val="9"/>
      <name val="TTE21ED340t00"/>
      <family val="0"/>
    </font>
    <font>
      <b/>
      <sz val="9"/>
      <name val="Arial"/>
      <family val="2"/>
    </font>
    <font>
      <sz val="9"/>
      <name val="TTE21ED340t00"/>
      <family val="0"/>
    </font>
    <font>
      <sz val="9"/>
      <name val="TTE17CFC00t00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8"/>
      <color indexed="23"/>
      <name val="Tahoma"/>
      <family val="2"/>
    </font>
    <font>
      <b/>
      <sz val="8"/>
      <color indexed="9"/>
      <name val="Tahoma"/>
      <family val="2"/>
    </font>
    <font>
      <sz val="8"/>
      <color indexed="23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TE21ED340t00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/>
    </xf>
    <xf numFmtId="4" fontId="0" fillId="0" borderId="0" xfId="0" applyNumberFormat="1" applyAlignment="1">
      <alignment/>
    </xf>
    <xf numFmtId="0" fontId="9" fillId="0" borderId="3" xfId="0" applyFont="1" applyBorder="1" applyAlignment="1">
      <alignment/>
    </xf>
    <xf numFmtId="0" fontId="0" fillId="0" borderId="0" xfId="0" applyAlignment="1">
      <alignment horizontal="left"/>
    </xf>
    <xf numFmtId="0" fontId="10" fillId="0" borderId="5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4" fontId="8" fillId="0" borderId="1" xfId="0" applyNumberFormat="1" applyFont="1" applyBorder="1" applyAlignment="1">
      <alignment horizontal="center"/>
    </xf>
    <xf numFmtId="4" fontId="8" fillId="0" borderId="8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>
      <alignment horizontal="center"/>
    </xf>
    <xf numFmtId="4" fontId="8" fillId="0" borderId="9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13" fillId="0" borderId="8" xfId="0" applyFont="1" applyBorder="1" applyAlignment="1">
      <alignment/>
    </xf>
    <xf numFmtId="4" fontId="8" fillId="0" borderId="3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13" fillId="0" borderId="8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0" fontId="13" fillId="0" borderId="6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169" fontId="15" fillId="0" borderId="6" xfId="0" applyNumberFormat="1" applyFont="1" applyFill="1" applyBorder="1" applyAlignment="1">
      <alignment horizontal="center"/>
    </xf>
    <xf numFmtId="169" fontId="0" fillId="0" borderId="6" xfId="0" applyNumberFormat="1" applyFill="1" applyBorder="1" applyAlignment="1">
      <alignment horizontal="center"/>
    </xf>
    <xf numFmtId="169" fontId="15" fillId="0" borderId="6" xfId="0" applyNumberFormat="1" applyFont="1" applyFill="1" applyBorder="1" applyAlignment="1">
      <alignment horizontal="left"/>
    </xf>
    <xf numFmtId="9" fontId="0" fillId="2" borderId="6" xfId="0" applyNumberFormat="1" applyFill="1" applyBorder="1" applyAlignment="1">
      <alignment horizontal="center"/>
    </xf>
    <xf numFmtId="169" fontId="0" fillId="3" borderId="6" xfId="0" applyNumberFormat="1" applyFill="1" applyBorder="1" applyAlignment="1">
      <alignment horizontal="left"/>
    </xf>
    <xf numFmtId="169" fontId="0" fillId="3" borderId="6" xfId="0" applyNumberFormat="1" applyFill="1" applyBorder="1" applyAlignment="1">
      <alignment/>
    </xf>
    <xf numFmtId="1" fontId="5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/>
    </xf>
    <xf numFmtId="2" fontId="0" fillId="0" borderId="6" xfId="0" applyNumberFormat="1" applyFont="1" applyBorder="1" applyAlignment="1">
      <alignment horizontal="center"/>
    </xf>
    <xf numFmtId="44" fontId="0" fillId="0" borderId="6" xfId="0" applyNumberFormat="1" applyFont="1" applyBorder="1" applyAlignment="1">
      <alignment horizontal="center"/>
    </xf>
    <xf numFmtId="10" fontId="0" fillId="0" borderId="6" xfId="0" applyNumberFormat="1" applyFont="1" applyFill="1" applyBorder="1" applyAlignment="1">
      <alignment horizontal="center"/>
    </xf>
    <xf numFmtId="169" fontId="0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8" fontId="0" fillId="0" borderId="6" xfId="0" applyNumberFormat="1" applyFont="1" applyBorder="1" applyAlignment="1">
      <alignment horizontal="center"/>
    </xf>
    <xf numFmtId="10" fontId="0" fillId="2" borderId="6" xfId="0" applyNumberFormat="1" applyFont="1" applyFill="1" applyBorder="1" applyAlignment="1">
      <alignment horizontal="center"/>
    </xf>
    <xf numFmtId="2" fontId="0" fillId="3" borderId="6" xfId="0" applyNumberFormat="1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6" fontId="0" fillId="4" borderId="14" xfId="0" applyNumberFormat="1" applyFill="1" applyBorder="1" applyAlignment="1" applyProtection="1">
      <alignment/>
      <protection locked="0"/>
    </xf>
    <xf numFmtId="49" fontId="8" fillId="4" borderId="15" xfId="20" applyNumberFormat="1" applyFont="1" applyFill="1" applyBorder="1" applyAlignment="1" applyProtection="1">
      <alignment horizontal="center"/>
      <protection locked="0"/>
    </xf>
    <xf numFmtId="9" fontId="8" fillId="4" borderId="8" xfId="19" applyFont="1" applyFill="1" applyBorder="1" applyAlignment="1" applyProtection="1">
      <alignment horizontal="center"/>
      <protection locked="0"/>
    </xf>
    <xf numFmtId="4" fontId="8" fillId="4" borderId="8" xfId="0" applyNumberFormat="1" applyFont="1" applyFill="1" applyBorder="1" applyAlignment="1" applyProtection="1">
      <alignment horizontal="center"/>
      <protection locked="0"/>
    </xf>
    <xf numFmtId="49" fontId="8" fillId="4" borderId="8" xfId="0" applyNumberFormat="1" applyFont="1" applyFill="1" applyBorder="1" applyAlignment="1" applyProtection="1">
      <alignment horizontal="center"/>
      <protection locked="0"/>
    </xf>
    <xf numFmtId="49" fontId="8" fillId="4" borderId="8" xfId="20" applyNumberFormat="1" applyFont="1" applyFill="1" applyBorder="1" applyAlignment="1" applyProtection="1">
      <alignment horizontal="center"/>
      <protection locked="0"/>
    </xf>
    <xf numFmtId="10" fontId="8" fillId="4" borderId="8" xfId="19" applyNumberFormat="1" applyFont="1" applyFill="1" applyBorder="1" applyAlignment="1" applyProtection="1">
      <alignment horizontal="center"/>
      <protection locked="0"/>
    </xf>
    <xf numFmtId="9" fontId="0" fillId="4" borderId="0" xfId="19" applyFill="1" applyAlignment="1">
      <alignment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43" fontId="8" fillId="0" borderId="13" xfId="20" applyFont="1" applyBorder="1" applyAlignment="1">
      <alignment/>
    </xf>
    <xf numFmtId="0" fontId="18" fillId="5" borderId="0" xfId="0" applyFont="1" applyFill="1" applyAlignment="1">
      <alignment horizontal="center" vertical="top" wrapText="1"/>
    </xf>
    <xf numFmtId="0" fontId="19" fillId="6" borderId="0" xfId="0" applyFont="1" applyFill="1" applyAlignment="1">
      <alignment horizontal="justify" vertical="top" wrapText="1"/>
    </xf>
    <xf numFmtId="0" fontId="17" fillId="6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left"/>
    </xf>
    <xf numFmtId="9" fontId="0" fillId="0" borderId="0" xfId="0" applyNumberFormat="1" applyFill="1" applyBorder="1" applyAlignment="1">
      <alignment horizontal="center"/>
    </xf>
    <xf numFmtId="169" fontId="0" fillId="4" borderId="0" xfId="0" applyNumberFormat="1" applyFill="1" applyAlignment="1" applyProtection="1">
      <alignment/>
      <protection locked="0"/>
    </xf>
    <xf numFmtId="49" fontId="0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0" fillId="0" borderId="0" xfId="15" applyFont="1" applyFill="1" applyBorder="1" applyAlignment="1">
      <alignment horizontal="center"/>
    </xf>
    <xf numFmtId="9" fontId="8" fillId="0" borderId="8" xfId="19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49" fontId="8" fillId="0" borderId="8" xfId="20" applyNumberFormat="1" applyFont="1" applyFill="1" applyBorder="1" applyAlignment="1" applyProtection="1">
      <alignment horizontal="center"/>
      <protection/>
    </xf>
    <xf numFmtId="49" fontId="8" fillId="0" borderId="8" xfId="0" applyNumberFormat="1" applyFont="1" applyFill="1" applyBorder="1" applyAlignment="1" applyProtection="1">
      <alignment horizontal="center"/>
      <protection/>
    </xf>
    <xf numFmtId="4" fontId="8" fillId="0" borderId="8" xfId="0" applyNumberFormat="1" applyFont="1" applyBorder="1" applyAlignment="1" applyProtection="1">
      <alignment horizontal="center"/>
      <protection/>
    </xf>
    <xf numFmtId="4" fontId="8" fillId="0" borderId="9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justify" vertical="top" wrapText="1"/>
    </xf>
    <xf numFmtId="0" fontId="17" fillId="0" borderId="0" xfId="0" applyFont="1" applyFill="1" applyAlignment="1">
      <alignment horizontal="center" wrapText="1"/>
    </xf>
    <xf numFmtId="172" fontId="1" fillId="0" borderId="12" xfId="0" applyNumberFormat="1" applyFont="1" applyBorder="1" applyAlignment="1" applyProtection="1">
      <alignment/>
      <protection locked="0"/>
    </xf>
    <xf numFmtId="4" fontId="13" fillId="4" borderId="8" xfId="0" applyNumberFormat="1" applyFont="1" applyFill="1" applyBorder="1" applyAlignment="1" applyProtection="1">
      <alignment/>
      <protection locked="0"/>
    </xf>
    <xf numFmtId="13" fontId="5" fillId="0" borderId="0" xfId="0" applyNumberFormat="1" applyFont="1" applyFill="1" applyBorder="1" applyAlignment="1">
      <alignment horizontal="left"/>
    </xf>
    <xf numFmtId="0" fontId="20" fillId="0" borderId="0" xfId="15" applyAlignment="1">
      <alignment/>
    </xf>
    <xf numFmtId="0" fontId="20" fillId="0" borderId="0" xfId="15" applyAlignment="1">
      <alignment horizontal="left" wrapText="1"/>
    </xf>
    <xf numFmtId="0" fontId="20" fillId="0" borderId="0" xfId="15" applyFont="1" applyAlignment="1">
      <alignment horizontal="left" wrapText="1"/>
    </xf>
    <xf numFmtId="9" fontId="0" fillId="4" borderId="0" xfId="19" applyFill="1" applyAlignment="1">
      <alignment/>
    </xf>
    <xf numFmtId="0" fontId="13" fillId="0" borderId="12" xfId="0" applyFont="1" applyFill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0" fontId="2" fillId="0" borderId="5" xfId="0" applyFont="1" applyBorder="1" applyAlignment="1">
      <alignment horizontal="center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171" fontId="0" fillId="0" borderId="10" xfId="0" applyNumberFormat="1" applyBorder="1" applyAlignment="1" applyProtection="1">
      <alignment horizontal="right"/>
      <protection locked="0"/>
    </xf>
    <xf numFmtId="171" fontId="0" fillId="0" borderId="13" xfId="0" applyNumberFormat="1" applyBorder="1" applyAlignment="1" applyProtection="1">
      <alignment horizontal="right"/>
      <protection locked="0"/>
    </xf>
    <xf numFmtId="0" fontId="0" fillId="4" borderId="13" xfId="0" applyFill="1" applyBorder="1" applyAlignment="1" applyProtection="1">
      <alignment horizontal="right"/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4" fontId="0" fillId="4" borderId="13" xfId="0" applyNumberFormat="1" applyFill="1" applyBorder="1" applyAlignment="1" applyProtection="1">
      <alignment horizontal="right"/>
      <protection locked="0"/>
    </xf>
    <xf numFmtId="0" fontId="5" fillId="4" borderId="10" xfId="0" applyFont="1" applyFill="1" applyBorder="1" applyAlignment="1" applyProtection="1">
      <alignment horizontal="left"/>
      <protection locked="0"/>
    </xf>
    <xf numFmtId="0" fontId="5" fillId="4" borderId="5" xfId="0" applyFont="1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71" fontId="3" fillId="0" borderId="12" xfId="0" applyNumberFormat="1" applyFont="1" applyBorder="1" applyAlignment="1">
      <alignment horizontal="left"/>
    </xf>
    <xf numFmtId="171" fontId="3" fillId="0" borderId="11" xfId="0" applyNumberFormat="1" applyFont="1" applyBorder="1" applyAlignment="1">
      <alignment horizontal="left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4" xfId="0" applyFont="1" applyBorder="1" applyAlignment="1">
      <alignment/>
    </xf>
    <xf numFmtId="0" fontId="22" fillId="0" borderId="4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4" fontId="8" fillId="0" borderId="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/>
      <protection locked="0"/>
    </xf>
    <xf numFmtId="4" fontId="8" fillId="0" borderId="0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right"/>
    </xf>
    <xf numFmtId="4" fontId="12" fillId="0" borderId="17" xfId="0" applyNumberFormat="1" applyFont="1" applyBorder="1" applyAlignment="1">
      <alignment horizontal="right"/>
    </xf>
    <xf numFmtId="4" fontId="12" fillId="0" borderId="18" xfId="0" applyNumberFormat="1" applyFont="1" applyBorder="1" applyAlignment="1">
      <alignment horizontal="right"/>
    </xf>
    <xf numFmtId="4" fontId="12" fillId="0" borderId="19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" fontId="8" fillId="4" borderId="12" xfId="0" applyNumberFormat="1" applyFont="1" applyFill="1" applyBorder="1" applyAlignment="1" applyProtection="1">
      <alignment horizontal="center"/>
      <protection locked="0"/>
    </xf>
    <xf numFmtId="4" fontId="8" fillId="4" borderId="11" xfId="0" applyNumberFormat="1" applyFont="1" applyFill="1" applyBorder="1" applyAlignment="1" applyProtection="1">
      <alignment horizontal="center"/>
      <protection locked="0"/>
    </xf>
    <xf numFmtId="4" fontId="8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" fontId="8" fillId="0" borderId="10" xfId="0" applyNumberFormat="1" applyFont="1" applyBorder="1" applyAlignment="1" applyProtection="1">
      <alignment horizontal="right"/>
      <protection locked="0"/>
    </xf>
    <xf numFmtId="4" fontId="8" fillId="0" borderId="13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3" fillId="4" borderId="10" xfId="0" applyFont="1" applyFill="1" applyBorder="1" applyAlignment="1" applyProtection="1">
      <alignment/>
      <protection locked="0"/>
    </xf>
    <xf numFmtId="0" fontId="13" fillId="4" borderId="5" xfId="0" applyFont="1" applyFill="1" applyBorder="1" applyAlignment="1" applyProtection="1">
      <alignment/>
      <protection locked="0"/>
    </xf>
    <xf numFmtId="0" fontId="13" fillId="4" borderId="13" xfId="0" applyFont="1" applyFill="1" applyBorder="1" applyAlignment="1" applyProtection="1">
      <alignment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4" fontId="8" fillId="4" borderId="0" xfId="0" applyNumberFormat="1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center"/>
    </xf>
    <xf numFmtId="4" fontId="8" fillId="4" borderId="0" xfId="0" applyNumberFormat="1" applyFont="1" applyFill="1" applyBorder="1" applyAlignment="1" applyProtection="1">
      <alignment horizontal="center"/>
      <protection locked="0"/>
    </xf>
    <xf numFmtId="4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0" fontId="13" fillId="0" borderId="10" xfId="0" applyFont="1" applyBorder="1" applyAlignment="1" applyProtection="1">
      <alignment/>
      <protection locked="0"/>
    </xf>
    <xf numFmtId="0" fontId="13" fillId="0" borderId="5" xfId="0" applyFont="1" applyBorder="1" applyAlignment="1" applyProtection="1">
      <alignment/>
      <protection locked="0"/>
    </xf>
    <xf numFmtId="0" fontId="13" fillId="0" borderId="13" xfId="0" applyFont="1" applyBorder="1" applyAlignment="1" applyProtection="1">
      <alignment/>
      <protection locked="0"/>
    </xf>
    <xf numFmtId="4" fontId="8" fillId="0" borderId="11" xfId="0" applyNumberFormat="1" applyFont="1" applyBorder="1" applyAlignment="1" applyProtection="1">
      <alignment horizontal="center"/>
      <protection/>
    </xf>
    <xf numFmtId="0" fontId="13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4" fontId="8" fillId="0" borderId="12" xfId="0" applyNumberFormat="1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left"/>
      <protection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4" fontId="8" fillId="0" borderId="10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8" fillId="0" borderId="0" xfId="0" applyNumberFormat="1" applyFont="1" applyBorder="1" applyAlignment="1" applyProtection="1">
      <alignment horizontal="center"/>
      <protection locked="0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Fill="1" applyBorder="1" applyAlignment="1" applyProtection="1">
      <alignment horizontal="center"/>
      <protection locked="0"/>
    </xf>
    <xf numFmtId="4" fontId="8" fillId="0" borderId="11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36</xdr:row>
      <xdr:rowOff>104775</xdr:rowOff>
    </xdr:from>
    <xdr:to>
      <xdr:col>10</xdr:col>
      <xdr:colOff>2076450</xdr:colOff>
      <xdr:row>40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6124575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36</xdr:row>
      <xdr:rowOff>104775</xdr:rowOff>
    </xdr:from>
    <xdr:to>
      <xdr:col>10</xdr:col>
      <xdr:colOff>2076450</xdr:colOff>
      <xdr:row>40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6124575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5</xdr:row>
      <xdr:rowOff>95250</xdr:rowOff>
    </xdr:from>
    <xdr:to>
      <xdr:col>10</xdr:col>
      <xdr:colOff>2076450</xdr:colOff>
      <xdr:row>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971550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hyperlink" Target="http://www3.dataprev.gov.br/cws/contexto/captchar/index_cipost2.html" TargetMode="External" /><Relationship Id="rId3" Type="http://schemas.openxmlformats.org/officeDocument/2006/relationships/hyperlink" Target="http://www3.dataprev.gov.br/cws/contexto/captchar/index_ciant2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15.00390625" style="0" customWidth="1"/>
    <col min="2" max="2" width="8.421875" style="0" customWidth="1"/>
    <col min="3" max="3" width="11.28125" style="0" customWidth="1"/>
    <col min="4" max="4" width="13.421875" style="0" bestFit="1" customWidth="1"/>
    <col min="5" max="5" width="11.140625" style="0" customWidth="1"/>
    <col min="6" max="6" width="5.28125" style="0" customWidth="1"/>
    <col min="7" max="7" width="0.13671875" style="0" customWidth="1"/>
    <col min="8" max="8" width="6.7109375" style="0" customWidth="1"/>
    <col min="9" max="9" width="13.7109375" style="0" customWidth="1"/>
    <col min="11" max="11" width="35.421875" style="0" customWidth="1"/>
    <col min="12" max="12" width="10.8515625" style="0" bestFit="1" customWidth="1"/>
    <col min="13" max="13" width="13.7109375" style="0" bestFit="1" customWidth="1"/>
    <col min="14" max="14" width="9.28125" style="0" bestFit="1" customWidth="1"/>
  </cols>
  <sheetData>
    <row r="1" spans="1:11" ht="18">
      <c r="A1" s="141" t="s">
        <v>87</v>
      </c>
      <c r="B1" s="142"/>
      <c r="C1" s="142"/>
      <c r="D1" s="142"/>
      <c r="E1" s="142"/>
      <c r="F1" s="143"/>
      <c r="G1" s="1"/>
      <c r="H1" s="6" t="s">
        <v>37</v>
      </c>
      <c r="I1" s="64">
        <v>40057</v>
      </c>
      <c r="K1" s="35" t="s">
        <v>38</v>
      </c>
    </row>
    <row r="2" spans="1:9" ht="12.75">
      <c r="A2" s="120"/>
      <c r="B2" s="120"/>
      <c r="C2" s="120"/>
      <c r="D2" s="120"/>
      <c r="E2" s="120"/>
      <c r="F2" s="120"/>
      <c r="G2" s="120"/>
      <c r="H2" s="120"/>
      <c r="I2" s="120"/>
    </row>
    <row r="3" spans="1:13" ht="12.75">
      <c r="A3" s="8" t="s">
        <v>108</v>
      </c>
      <c r="B3" s="2"/>
      <c r="C3" s="2"/>
      <c r="D3" s="2"/>
      <c r="E3" s="2"/>
      <c r="F3" s="2"/>
      <c r="G3" s="2"/>
      <c r="H3" s="5" t="s">
        <v>11</v>
      </c>
      <c r="I3" s="3"/>
      <c r="K3" t="s">
        <v>39</v>
      </c>
      <c r="M3" s="84">
        <v>465</v>
      </c>
    </row>
    <row r="4" spans="1:15" ht="12.75">
      <c r="A4" s="121" t="s">
        <v>77</v>
      </c>
      <c r="B4" s="122"/>
      <c r="C4" s="122"/>
      <c r="D4" s="122"/>
      <c r="E4" s="122"/>
      <c r="F4" s="122"/>
      <c r="G4" s="1"/>
      <c r="H4" s="123">
        <v>1</v>
      </c>
      <c r="I4" s="124"/>
      <c r="K4" t="s">
        <v>64</v>
      </c>
      <c r="M4" s="7">
        <f>SUM(E10:F14)</f>
        <v>697.5</v>
      </c>
      <c r="O4" s="9"/>
    </row>
    <row r="5" spans="1:13" ht="12.75">
      <c r="A5" s="131" t="s">
        <v>22</v>
      </c>
      <c r="B5" s="132"/>
      <c r="C5" s="132"/>
      <c r="D5" s="132"/>
      <c r="E5" s="132"/>
      <c r="F5" s="132"/>
      <c r="G5" s="1"/>
      <c r="H5" s="133" t="s">
        <v>18</v>
      </c>
      <c r="I5" s="134"/>
      <c r="K5" t="s">
        <v>65</v>
      </c>
      <c r="M5" s="112">
        <v>0.5</v>
      </c>
    </row>
    <row r="6" spans="1:13" ht="12.75">
      <c r="A6" s="135" t="s">
        <v>23</v>
      </c>
      <c r="B6" s="136"/>
      <c r="C6" s="136"/>
      <c r="D6" s="10" t="s">
        <v>24</v>
      </c>
      <c r="E6" s="137" t="s">
        <v>25</v>
      </c>
      <c r="F6" s="137"/>
      <c r="G6" s="1"/>
      <c r="H6" s="126">
        <v>697.5</v>
      </c>
      <c r="I6" s="127"/>
      <c r="K6" t="s">
        <v>58</v>
      </c>
      <c r="M6" s="112">
        <v>0.2</v>
      </c>
    </row>
    <row r="7" spans="1:14" ht="12.75">
      <c r="A7" s="4" t="s">
        <v>8</v>
      </c>
      <c r="B7" s="5" t="s">
        <v>9</v>
      </c>
      <c r="C7" s="2"/>
      <c r="D7" s="2"/>
      <c r="E7" s="2"/>
      <c r="F7" s="2"/>
      <c r="G7" s="2"/>
      <c r="H7" s="4" t="s">
        <v>10</v>
      </c>
      <c r="I7" s="3"/>
      <c r="K7" s="78" t="s">
        <v>67</v>
      </c>
      <c r="L7" s="79"/>
      <c r="M7" s="85">
        <v>25</v>
      </c>
      <c r="N7" s="79"/>
    </row>
    <row r="8" spans="1:14" ht="12.75">
      <c r="A8" s="106">
        <v>1</v>
      </c>
      <c r="B8" s="128" t="s">
        <v>78</v>
      </c>
      <c r="C8" s="129"/>
      <c r="D8" s="129"/>
      <c r="E8" s="129"/>
      <c r="F8" s="129"/>
      <c r="G8" s="1"/>
      <c r="H8" s="130" t="s">
        <v>105</v>
      </c>
      <c r="I8" s="125"/>
      <c r="K8" s="78" t="s">
        <v>68</v>
      </c>
      <c r="L8" s="81"/>
      <c r="M8" s="85">
        <v>6</v>
      </c>
      <c r="N8" s="83"/>
    </row>
    <row r="9" spans="1:14" ht="12.75">
      <c r="A9" s="138" t="s">
        <v>5</v>
      </c>
      <c r="B9" s="139"/>
      <c r="C9" s="140"/>
      <c r="D9" s="11" t="s">
        <v>70</v>
      </c>
      <c r="E9" s="154" t="s">
        <v>17</v>
      </c>
      <c r="F9" s="155"/>
      <c r="G9" s="12"/>
      <c r="H9" s="156" t="s">
        <v>6</v>
      </c>
      <c r="I9" s="157"/>
      <c r="K9" s="80"/>
      <c r="L9" s="81"/>
      <c r="M9" s="82"/>
      <c r="N9" s="83"/>
    </row>
    <row r="10" spans="1:14" ht="12.75">
      <c r="A10" s="146" t="s">
        <v>2</v>
      </c>
      <c r="B10" s="147"/>
      <c r="C10" s="148"/>
      <c r="D10" s="65" t="s">
        <v>76</v>
      </c>
      <c r="E10" s="158">
        <f>H6/30*D10</f>
        <v>697.5</v>
      </c>
      <c r="F10" s="159"/>
      <c r="G10" s="13"/>
      <c r="H10" s="202"/>
      <c r="I10" s="203"/>
      <c r="K10" s="36" t="s">
        <v>42</v>
      </c>
      <c r="L10" s="37"/>
      <c r="M10" s="37"/>
      <c r="N10" s="37"/>
    </row>
    <row r="11" spans="1:14" ht="12.75">
      <c r="A11" s="114"/>
      <c r="B11" s="115"/>
      <c r="C11" s="116"/>
      <c r="D11" s="69" t="s">
        <v>69</v>
      </c>
      <c r="E11" s="178">
        <f>(H6/220)*M6*D11</f>
        <v>0</v>
      </c>
      <c r="F11" s="145"/>
      <c r="G11" s="15"/>
      <c r="H11" s="152"/>
      <c r="I11" s="153"/>
      <c r="K11" s="38" t="s">
        <v>43</v>
      </c>
      <c r="L11" s="39" t="s">
        <v>44</v>
      </c>
      <c r="M11" s="40">
        <v>911.7</v>
      </c>
      <c r="N11" s="41">
        <v>0.08</v>
      </c>
    </row>
    <row r="12" spans="1:14" ht="12.75">
      <c r="A12" s="117"/>
      <c r="B12" s="118"/>
      <c r="C12" s="116"/>
      <c r="D12" s="66">
        <v>0</v>
      </c>
      <c r="E12" s="178">
        <f>(M3*D12)/30*D10</f>
        <v>0</v>
      </c>
      <c r="F12" s="145"/>
      <c r="G12" s="15"/>
      <c r="H12" s="152"/>
      <c r="I12" s="153"/>
      <c r="K12" s="38">
        <v>911.71</v>
      </c>
      <c r="L12" s="39" t="s">
        <v>44</v>
      </c>
      <c r="M12" s="40">
        <v>1519.5</v>
      </c>
      <c r="N12" s="41">
        <v>0.09</v>
      </c>
    </row>
    <row r="13" spans="1:14" ht="12.75">
      <c r="A13" s="117"/>
      <c r="B13" s="118"/>
      <c r="C13" s="116"/>
      <c r="D13" s="66">
        <v>0</v>
      </c>
      <c r="E13" s="178">
        <f>(E10*D13)/30*D10</f>
        <v>0</v>
      </c>
      <c r="F13" s="145"/>
      <c r="G13" s="15"/>
      <c r="H13" s="152"/>
      <c r="I13" s="153"/>
      <c r="K13" s="38">
        <v>1519.51</v>
      </c>
      <c r="L13" s="39" t="s">
        <v>44</v>
      </c>
      <c r="M13" s="40">
        <v>3038.99</v>
      </c>
      <c r="N13" s="41">
        <v>0.11</v>
      </c>
    </row>
    <row r="14" spans="1:14" ht="12.75">
      <c r="A14" s="117"/>
      <c r="B14" s="118"/>
      <c r="C14" s="116"/>
      <c r="D14" s="14">
        <v>0</v>
      </c>
      <c r="E14" s="176">
        <v>0</v>
      </c>
      <c r="F14" s="177"/>
      <c r="G14" s="15"/>
      <c r="H14" s="152"/>
      <c r="I14" s="153"/>
      <c r="K14" s="42" t="s">
        <v>45</v>
      </c>
      <c r="L14" s="43">
        <v>334.28</v>
      </c>
      <c r="M14" s="43"/>
      <c r="N14" s="43"/>
    </row>
    <row r="15" spans="1:9" ht="12.75">
      <c r="A15" s="149"/>
      <c r="B15" s="150"/>
      <c r="C15" s="151"/>
      <c r="D15" s="67">
        <v>0</v>
      </c>
      <c r="E15" s="178">
        <f>((M4/220)+(M4/220)*M5)*D15</f>
        <v>0</v>
      </c>
      <c r="F15" s="145"/>
      <c r="G15" s="15"/>
      <c r="H15" s="152"/>
      <c r="I15" s="153"/>
    </row>
    <row r="16" spans="1:9" ht="12.75">
      <c r="A16" s="114"/>
      <c r="B16" s="115"/>
      <c r="C16" s="119"/>
      <c r="D16" s="14">
        <v>0</v>
      </c>
      <c r="E16" s="178">
        <f>E15/M7*M8</f>
        <v>0</v>
      </c>
      <c r="F16" s="145"/>
      <c r="G16" s="15"/>
      <c r="H16" s="152"/>
      <c r="I16" s="153"/>
    </row>
    <row r="17" spans="1:15" ht="12.75">
      <c r="A17" s="117" t="s">
        <v>75</v>
      </c>
      <c r="B17" s="118"/>
      <c r="C17" s="116"/>
      <c r="D17" s="68"/>
      <c r="E17" s="176">
        <v>0</v>
      </c>
      <c r="F17" s="177"/>
      <c r="G17" s="15"/>
      <c r="H17" s="152"/>
      <c r="I17" s="153"/>
      <c r="K17" s="44" t="s">
        <v>46</v>
      </c>
      <c r="L17" s="44"/>
      <c r="M17" s="44"/>
      <c r="N17" s="44"/>
      <c r="O17" s="44"/>
    </row>
    <row r="18" spans="1:15" ht="12.75">
      <c r="A18" s="193" t="s">
        <v>40</v>
      </c>
      <c r="B18" s="194"/>
      <c r="C18" s="195"/>
      <c r="D18" s="14"/>
      <c r="E18" s="178"/>
      <c r="F18" s="145"/>
      <c r="G18" s="15"/>
      <c r="H18" s="152"/>
      <c r="I18" s="153"/>
      <c r="K18" s="45"/>
      <c r="L18" s="45"/>
      <c r="M18" s="45"/>
      <c r="N18" s="45" t="s">
        <v>47</v>
      </c>
      <c r="O18" s="46" t="s">
        <v>48</v>
      </c>
    </row>
    <row r="19" spans="1:15" ht="12.75">
      <c r="A19" s="146" t="s">
        <v>3</v>
      </c>
      <c r="B19" s="147"/>
      <c r="C19" s="148"/>
      <c r="D19" s="66">
        <v>0.08</v>
      </c>
      <c r="E19" s="178"/>
      <c r="F19" s="145"/>
      <c r="G19" s="15"/>
      <c r="H19" s="152">
        <f>D26*D19</f>
        <v>55.800000000000004</v>
      </c>
      <c r="I19" s="153"/>
      <c r="K19" s="47" t="s">
        <v>43</v>
      </c>
      <c r="L19" s="45" t="s">
        <v>44</v>
      </c>
      <c r="M19" s="48">
        <v>1434.59</v>
      </c>
      <c r="N19" s="49">
        <v>0</v>
      </c>
      <c r="O19" s="47"/>
    </row>
    <row r="20" spans="1:15" ht="12.75">
      <c r="A20" s="196" t="s">
        <v>111</v>
      </c>
      <c r="B20" s="197"/>
      <c r="C20" s="198"/>
      <c r="D20" s="69" t="s">
        <v>112</v>
      </c>
      <c r="E20" s="178"/>
      <c r="F20" s="145"/>
      <c r="G20" s="15"/>
      <c r="H20" s="144">
        <f>H6/30*D20</f>
        <v>23.25</v>
      </c>
      <c r="I20" s="145"/>
      <c r="K20" s="50">
        <v>1435</v>
      </c>
      <c r="L20" s="51" t="s">
        <v>44</v>
      </c>
      <c r="M20" s="52">
        <v>2150</v>
      </c>
      <c r="N20" s="53">
        <v>0.075</v>
      </c>
      <c r="O20" s="54" t="s">
        <v>49</v>
      </c>
    </row>
    <row r="21" spans="1:15" ht="12.75">
      <c r="A21" s="196" t="s">
        <v>33</v>
      </c>
      <c r="B21" s="197"/>
      <c r="C21" s="198"/>
      <c r="D21" s="70">
        <v>0</v>
      </c>
      <c r="E21" s="178"/>
      <c r="F21" s="145"/>
      <c r="G21" s="15"/>
      <c r="H21" s="199"/>
      <c r="I21" s="200"/>
      <c r="K21" s="50">
        <v>2150.01</v>
      </c>
      <c r="L21" s="51" t="s">
        <v>44</v>
      </c>
      <c r="M21" s="48">
        <v>2866.7</v>
      </c>
      <c r="N21" s="53">
        <v>0.15</v>
      </c>
      <c r="O21" s="54" t="s">
        <v>50</v>
      </c>
    </row>
    <row r="22" spans="1:15" ht="12.75">
      <c r="A22" s="196" t="s">
        <v>32</v>
      </c>
      <c r="B22" s="197"/>
      <c r="C22" s="198"/>
      <c r="D22" s="66">
        <v>0.06</v>
      </c>
      <c r="E22" s="178"/>
      <c r="F22" s="145"/>
      <c r="G22" s="15"/>
      <c r="H22" s="201">
        <v>41.85</v>
      </c>
      <c r="I22" s="177"/>
      <c r="K22" s="50">
        <v>2866.71</v>
      </c>
      <c r="L22" s="51" t="s">
        <v>44</v>
      </c>
      <c r="M22" s="48">
        <v>3582</v>
      </c>
      <c r="N22" s="53">
        <v>0.225</v>
      </c>
      <c r="O22" s="54" t="s">
        <v>51</v>
      </c>
    </row>
    <row r="23" spans="1:15" ht="12.75">
      <c r="A23" s="149" t="s">
        <v>31</v>
      </c>
      <c r="B23" s="150"/>
      <c r="C23" s="151"/>
      <c r="D23" s="66">
        <v>0</v>
      </c>
      <c r="E23" s="178"/>
      <c r="F23" s="145"/>
      <c r="G23" s="15"/>
      <c r="H23" s="144">
        <f>E10*D23</f>
        <v>0</v>
      </c>
      <c r="I23" s="145"/>
      <c r="K23" s="47" t="s">
        <v>52</v>
      </c>
      <c r="L23" s="51" t="s">
        <v>44</v>
      </c>
      <c r="M23" s="47" t="s">
        <v>43</v>
      </c>
      <c r="N23" s="53">
        <v>0.275</v>
      </c>
      <c r="O23" s="54" t="s">
        <v>53</v>
      </c>
    </row>
    <row r="24" spans="1:15" ht="12.75">
      <c r="A24" s="193" t="s">
        <v>40</v>
      </c>
      <c r="B24" s="194"/>
      <c r="C24" s="195"/>
      <c r="D24" s="16"/>
      <c r="E24" s="173"/>
      <c r="F24" s="174"/>
      <c r="G24" s="17"/>
      <c r="H24" s="144"/>
      <c r="I24" s="145"/>
      <c r="K24" s="55" t="s">
        <v>54</v>
      </c>
      <c r="L24" s="55"/>
      <c r="M24" s="55"/>
      <c r="N24" s="55"/>
      <c r="O24" s="55"/>
    </row>
    <row r="25" spans="1:15" ht="12.75">
      <c r="A25" s="72" t="s">
        <v>4</v>
      </c>
      <c r="B25" s="18" t="s">
        <v>59</v>
      </c>
      <c r="C25" s="192" t="s">
        <v>16</v>
      </c>
      <c r="D25" s="191"/>
      <c r="E25" s="192" t="s">
        <v>12</v>
      </c>
      <c r="F25" s="191"/>
      <c r="G25" s="19"/>
      <c r="H25" s="190" t="s">
        <v>13</v>
      </c>
      <c r="I25" s="191"/>
      <c r="K25" s="56"/>
      <c r="L25" s="57"/>
      <c r="M25" s="58"/>
      <c r="N25" s="59"/>
      <c r="O25" s="60"/>
    </row>
    <row r="26" spans="1:15" ht="13.5" thickBot="1">
      <c r="A26" s="73" t="s">
        <v>41</v>
      </c>
      <c r="B26" s="20">
        <f>H6</f>
        <v>697.5</v>
      </c>
      <c r="C26" s="20"/>
      <c r="D26" s="74">
        <f>E26-E17</f>
        <v>697.5</v>
      </c>
      <c r="E26" s="173">
        <f>SUM(E10:F18)</f>
        <v>697.5</v>
      </c>
      <c r="F26" s="174"/>
      <c r="G26" s="21"/>
      <c r="H26" s="171">
        <f>SUM(H19:I24)</f>
        <v>120.9</v>
      </c>
      <c r="I26" s="172"/>
      <c r="K26" s="60"/>
      <c r="L26" s="57"/>
      <c r="M26" s="60"/>
      <c r="N26" s="59"/>
      <c r="O26" s="60"/>
    </row>
    <row r="27" spans="1:12" ht="21">
      <c r="A27" s="22" t="s">
        <v>14</v>
      </c>
      <c r="B27" s="23" t="s">
        <v>15</v>
      </c>
      <c r="C27" s="24"/>
      <c r="D27" s="162" t="s">
        <v>93</v>
      </c>
      <c r="E27" s="163"/>
      <c r="F27" s="164"/>
      <c r="G27" s="25"/>
      <c r="H27" s="167">
        <f>E26-H26</f>
        <v>576.6</v>
      </c>
      <c r="I27" s="168"/>
      <c r="K27" s="75" t="s">
        <v>60</v>
      </c>
      <c r="L27" s="75" t="s">
        <v>62</v>
      </c>
    </row>
    <row r="28" spans="1:12" ht="13.5" thickBot="1">
      <c r="A28" s="107">
        <f>D26</f>
        <v>697.5</v>
      </c>
      <c r="B28" s="185">
        <f>A28*8%</f>
        <v>55.800000000000004</v>
      </c>
      <c r="C28" s="186"/>
      <c r="D28" s="165"/>
      <c r="E28" s="166"/>
      <c r="F28" s="166"/>
      <c r="G28" s="27"/>
      <c r="H28" s="169"/>
      <c r="I28" s="170"/>
      <c r="K28" s="75" t="s">
        <v>61</v>
      </c>
      <c r="L28" s="75" t="s">
        <v>63</v>
      </c>
    </row>
    <row r="29" spans="1:12" ht="12.75">
      <c r="A29" s="28" t="s">
        <v>1</v>
      </c>
      <c r="B29" s="29"/>
      <c r="C29" s="30"/>
      <c r="D29" s="12"/>
      <c r="E29" s="30"/>
      <c r="F29" s="182"/>
      <c r="G29" s="182"/>
      <c r="H29" s="183"/>
      <c r="I29" s="184"/>
      <c r="K29" s="76" t="s">
        <v>83</v>
      </c>
      <c r="L29" s="77">
        <v>18.08</v>
      </c>
    </row>
    <row r="30" spans="1:12" ht="12.75" customHeight="1">
      <c r="A30" s="175" t="s">
        <v>20</v>
      </c>
      <c r="B30" s="160"/>
      <c r="C30" s="160"/>
      <c r="D30" s="160"/>
      <c r="E30" s="160"/>
      <c r="F30" s="160"/>
      <c r="G30" s="160"/>
      <c r="H30" s="160"/>
      <c r="I30" s="161"/>
      <c r="K30" s="76" t="s">
        <v>84</v>
      </c>
      <c r="L30" s="77">
        <v>25.66</v>
      </c>
    </row>
    <row r="31" spans="1:12" ht="12.75">
      <c r="A31" s="31"/>
      <c r="B31" s="19"/>
      <c r="C31" s="19"/>
      <c r="D31" s="19"/>
      <c r="E31" s="19"/>
      <c r="F31" s="19"/>
      <c r="G31" s="19"/>
      <c r="H31" s="19"/>
      <c r="I31" s="32"/>
      <c r="K31" s="76" t="s">
        <v>85</v>
      </c>
      <c r="L31" s="77">
        <v>0</v>
      </c>
    </row>
    <row r="32" spans="1:15" ht="12.75">
      <c r="A32" s="33"/>
      <c r="B32" s="30"/>
      <c r="C32" s="30"/>
      <c r="D32" s="19"/>
      <c r="E32" s="30"/>
      <c r="F32" s="30"/>
      <c r="G32" s="30"/>
      <c r="H32" s="30"/>
      <c r="I32" s="34"/>
      <c r="K32" s="61"/>
      <c r="L32" s="62"/>
      <c r="M32" s="63"/>
      <c r="N32" s="63"/>
      <c r="O32" s="63"/>
    </row>
    <row r="33" spans="1:15" ht="12.75">
      <c r="A33" s="31" t="s">
        <v>7</v>
      </c>
      <c r="B33" s="19"/>
      <c r="C33" s="19"/>
      <c r="D33" s="19"/>
      <c r="E33" s="160" t="s">
        <v>21</v>
      </c>
      <c r="F33" s="160"/>
      <c r="G33" s="160"/>
      <c r="H33" s="160"/>
      <c r="I33" s="161"/>
      <c r="K33" s="61"/>
      <c r="L33" s="62"/>
      <c r="M33" s="63"/>
      <c r="N33" s="63"/>
      <c r="O33" s="63"/>
    </row>
    <row r="34" spans="1:15" ht="12.75">
      <c r="A34" s="192"/>
      <c r="B34" s="190"/>
      <c r="C34" s="190"/>
      <c r="D34" s="190"/>
      <c r="E34" s="190"/>
      <c r="F34" s="190"/>
      <c r="G34" s="190"/>
      <c r="H34" s="190"/>
      <c r="I34" s="191"/>
      <c r="K34" t="s">
        <v>90</v>
      </c>
      <c r="L34" s="62"/>
      <c r="M34" s="63"/>
      <c r="N34" s="63"/>
      <c r="O34" s="63"/>
    </row>
    <row r="35" spans="1:15" ht="12.75">
      <c r="A35" s="187"/>
      <c r="B35" s="188"/>
      <c r="C35" s="188"/>
      <c r="D35" s="188"/>
      <c r="E35" s="188"/>
      <c r="F35" s="188"/>
      <c r="G35" s="188"/>
      <c r="H35" s="188"/>
      <c r="I35" s="189"/>
      <c r="K35" t="s">
        <v>56</v>
      </c>
      <c r="L35" s="62"/>
      <c r="M35" s="63"/>
      <c r="N35" s="63"/>
      <c r="O35" s="63"/>
    </row>
    <row r="36" spans="1:15" ht="12.75">
      <c r="A36" s="179"/>
      <c r="B36" s="180"/>
      <c r="C36" s="180"/>
      <c r="D36" s="180"/>
      <c r="E36" s="180"/>
      <c r="F36" s="180"/>
      <c r="G36" s="180"/>
      <c r="H36" s="180"/>
      <c r="I36" s="181"/>
      <c r="K36" s="87" t="s">
        <v>71</v>
      </c>
      <c r="L36" s="62"/>
      <c r="O36" s="63"/>
    </row>
    <row r="37" spans="11:15" ht="12.75">
      <c r="K37" s="61"/>
      <c r="L37" s="62"/>
      <c r="M37" s="63"/>
      <c r="N37" s="63"/>
      <c r="O37" s="63"/>
    </row>
    <row r="38" spans="1:15" ht="12.75">
      <c r="A38" s="35" t="s">
        <v>103</v>
      </c>
      <c r="K38" s="61"/>
      <c r="L38" s="62"/>
      <c r="M38" s="63"/>
      <c r="N38" s="63"/>
      <c r="O38" s="63"/>
    </row>
    <row r="39" spans="1:15" ht="12.75">
      <c r="A39" t="s">
        <v>109</v>
      </c>
      <c r="K39" s="61"/>
      <c r="L39" s="62"/>
      <c r="M39" s="63"/>
      <c r="N39" s="63"/>
      <c r="O39" s="63"/>
    </row>
    <row r="40" spans="1:15" ht="12.75">
      <c r="A40" t="s">
        <v>91</v>
      </c>
      <c r="L40" s="62"/>
      <c r="M40" s="63"/>
      <c r="N40" s="63"/>
      <c r="O40" s="63"/>
    </row>
    <row r="41" ht="12.75">
      <c r="A41" t="s">
        <v>92</v>
      </c>
    </row>
    <row r="42" ht="12.75">
      <c r="A42" t="s">
        <v>110</v>
      </c>
    </row>
    <row r="44" ht="12.75">
      <c r="A44" s="108" t="s">
        <v>88</v>
      </c>
    </row>
    <row r="45" ht="12.75">
      <c r="A45" t="s">
        <v>102</v>
      </c>
    </row>
    <row r="46" ht="12.75">
      <c r="A46" t="s">
        <v>79</v>
      </c>
    </row>
    <row r="47" ht="12.75">
      <c r="A47" t="s">
        <v>80</v>
      </c>
    </row>
    <row r="48" ht="12.75">
      <c r="A48" s="109" t="s">
        <v>94</v>
      </c>
    </row>
    <row r="49" ht="12.75">
      <c r="A49" s="109" t="s">
        <v>100</v>
      </c>
    </row>
    <row r="50" ht="12.75">
      <c r="A50" s="110"/>
    </row>
    <row r="51" ht="12.75">
      <c r="A51" s="35" t="s">
        <v>89</v>
      </c>
    </row>
    <row r="52" ht="12.75">
      <c r="A52" t="s">
        <v>82</v>
      </c>
    </row>
    <row r="53" ht="12.75">
      <c r="A53" t="s">
        <v>86</v>
      </c>
    </row>
    <row r="54" ht="12.75">
      <c r="A54" t="s">
        <v>81</v>
      </c>
    </row>
    <row r="56" ht="12.75">
      <c r="A56" s="35" t="s">
        <v>95</v>
      </c>
    </row>
    <row r="57" ht="12.75">
      <c r="A57" t="s">
        <v>104</v>
      </c>
    </row>
    <row r="58" ht="12.75">
      <c r="A58" t="s">
        <v>97</v>
      </c>
    </row>
    <row r="59" ht="12.75">
      <c r="A59" t="s">
        <v>98</v>
      </c>
    </row>
    <row r="61" ht="12.75">
      <c r="A61" s="35" t="s">
        <v>96</v>
      </c>
    </row>
    <row r="62" ht="12.75">
      <c r="A62" t="s">
        <v>101</v>
      </c>
    </row>
    <row r="67" ht="12.75">
      <c r="A67" s="111"/>
    </row>
  </sheetData>
  <sheetProtection/>
  <mergeCells count="54">
    <mergeCell ref="A34:I34"/>
    <mergeCell ref="A18:C18"/>
    <mergeCell ref="A21:C21"/>
    <mergeCell ref="A22:C22"/>
    <mergeCell ref="A24:C24"/>
    <mergeCell ref="A20:C20"/>
    <mergeCell ref="A23:C23"/>
    <mergeCell ref="H21:I21"/>
    <mergeCell ref="H22:I22"/>
    <mergeCell ref="H10:I18"/>
    <mergeCell ref="A19:C19"/>
    <mergeCell ref="E19:F24"/>
    <mergeCell ref="E15:F15"/>
    <mergeCell ref="E16:F16"/>
    <mergeCell ref="A36:I36"/>
    <mergeCell ref="F29:I29"/>
    <mergeCell ref="B28:C28"/>
    <mergeCell ref="E11:F11"/>
    <mergeCell ref="E12:F12"/>
    <mergeCell ref="E13:F13"/>
    <mergeCell ref="A35:I35"/>
    <mergeCell ref="H25:I25"/>
    <mergeCell ref="E25:F25"/>
    <mergeCell ref="C25:D25"/>
    <mergeCell ref="E10:F10"/>
    <mergeCell ref="E33:I33"/>
    <mergeCell ref="D27:F28"/>
    <mergeCell ref="H27:I28"/>
    <mergeCell ref="H26:I26"/>
    <mergeCell ref="E26:F26"/>
    <mergeCell ref="A30:I30"/>
    <mergeCell ref="E14:F14"/>
    <mergeCell ref="E17:F17"/>
    <mergeCell ref="E18:F18"/>
    <mergeCell ref="A9:C9"/>
    <mergeCell ref="A1:F1"/>
    <mergeCell ref="H23:I23"/>
    <mergeCell ref="H24:I24"/>
    <mergeCell ref="A10:C10"/>
    <mergeCell ref="A15:C15"/>
    <mergeCell ref="H20:I20"/>
    <mergeCell ref="H19:I19"/>
    <mergeCell ref="E9:F9"/>
    <mergeCell ref="H9:I9"/>
    <mergeCell ref="H6:I6"/>
    <mergeCell ref="B8:F8"/>
    <mergeCell ref="H8:I8"/>
    <mergeCell ref="A2:I2"/>
    <mergeCell ref="A4:F4"/>
    <mergeCell ref="H4:I4"/>
    <mergeCell ref="A5:F5"/>
    <mergeCell ref="H5:I5"/>
    <mergeCell ref="A6:C6"/>
    <mergeCell ref="E6:F6"/>
  </mergeCells>
  <hyperlinks>
    <hyperlink ref="K36" r:id="rId1" display="www.policont.com.br"/>
    <hyperlink ref="A48" r:id="rId2" display="  c.1) Para contribuintes filiados a partir de 29/11/199"/>
    <hyperlink ref="A49" r:id="rId3" display="  c.2) Para contribuintes filiados aantes de 29/11/199"/>
  </hyperlinks>
  <printOptions/>
  <pageMargins left="0.75" right="0.75" top="1" bottom="1" header="0.492125985" footer="0.49212598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15.00390625" style="0" customWidth="1"/>
    <col min="2" max="2" width="8.421875" style="0" customWidth="1"/>
    <col min="3" max="3" width="11.28125" style="0" customWidth="1"/>
    <col min="4" max="4" width="13.421875" style="0" bestFit="1" customWidth="1"/>
    <col min="5" max="5" width="11.140625" style="0" customWidth="1"/>
    <col min="6" max="6" width="5.28125" style="0" customWidth="1"/>
    <col min="7" max="7" width="0.13671875" style="0" customWidth="1"/>
    <col min="8" max="8" width="6.7109375" style="0" customWidth="1"/>
    <col min="9" max="9" width="13.7109375" style="0" customWidth="1"/>
    <col min="11" max="11" width="35.421875" style="0" customWidth="1"/>
    <col min="12" max="12" width="10.8515625" style="0" bestFit="1" customWidth="1"/>
    <col min="13" max="13" width="13.7109375" style="0" bestFit="1" customWidth="1"/>
    <col min="14" max="14" width="9.28125" style="0" bestFit="1" customWidth="1"/>
  </cols>
  <sheetData>
    <row r="1" spans="1:11" ht="18">
      <c r="A1" s="141" t="s">
        <v>87</v>
      </c>
      <c r="B1" s="142"/>
      <c r="C1" s="142"/>
      <c r="D1" s="142"/>
      <c r="E1" s="142"/>
      <c r="F1" s="143"/>
      <c r="G1" s="1"/>
      <c r="H1" s="6" t="s">
        <v>37</v>
      </c>
      <c r="I1" s="64">
        <v>40057</v>
      </c>
      <c r="K1" s="35" t="s">
        <v>38</v>
      </c>
    </row>
    <row r="2" spans="1:9" ht="12.75">
      <c r="A2" s="120"/>
      <c r="B2" s="120"/>
      <c r="C2" s="120"/>
      <c r="D2" s="120"/>
      <c r="E2" s="120"/>
      <c r="F2" s="120"/>
      <c r="G2" s="120"/>
      <c r="H2" s="120"/>
      <c r="I2" s="120"/>
    </row>
    <row r="3" spans="1:13" ht="12.75">
      <c r="A3" s="8" t="s">
        <v>0</v>
      </c>
      <c r="B3" s="2"/>
      <c r="C3" s="2"/>
      <c r="D3" s="2"/>
      <c r="E3" s="2"/>
      <c r="F3" s="2"/>
      <c r="G3" s="2"/>
      <c r="H3" s="5" t="s">
        <v>11</v>
      </c>
      <c r="I3" s="3"/>
      <c r="K3" t="s">
        <v>39</v>
      </c>
      <c r="M3" s="84">
        <v>465</v>
      </c>
    </row>
    <row r="4" spans="1:15" ht="12.75">
      <c r="A4" s="121" t="s">
        <v>107</v>
      </c>
      <c r="B4" s="122"/>
      <c r="C4" s="122"/>
      <c r="D4" s="122"/>
      <c r="E4" s="122"/>
      <c r="F4" s="122"/>
      <c r="G4" s="1"/>
      <c r="H4" s="123">
        <v>1</v>
      </c>
      <c r="I4" s="124"/>
      <c r="K4" t="s">
        <v>64</v>
      </c>
      <c r="M4" s="7">
        <f>SUM(E10:F14)</f>
        <v>3500</v>
      </c>
      <c r="O4" s="9"/>
    </row>
    <row r="5" spans="1:13" ht="12.75">
      <c r="A5" s="131" t="s">
        <v>22</v>
      </c>
      <c r="B5" s="132"/>
      <c r="C5" s="132"/>
      <c r="D5" s="132"/>
      <c r="E5" s="132"/>
      <c r="F5" s="132"/>
      <c r="G5" s="1"/>
      <c r="H5" s="133" t="s">
        <v>18</v>
      </c>
      <c r="I5" s="134"/>
      <c r="K5" t="s">
        <v>65</v>
      </c>
      <c r="M5" s="71">
        <v>0.5</v>
      </c>
    </row>
    <row r="6" spans="1:13" ht="12.75">
      <c r="A6" s="135" t="s">
        <v>23</v>
      </c>
      <c r="B6" s="136"/>
      <c r="C6" s="136"/>
      <c r="D6" s="10" t="s">
        <v>24</v>
      </c>
      <c r="E6" s="137" t="s">
        <v>25</v>
      </c>
      <c r="F6" s="137"/>
      <c r="G6" s="1"/>
      <c r="H6" s="126">
        <v>3500</v>
      </c>
      <c r="I6" s="127"/>
      <c r="K6" t="s">
        <v>58</v>
      </c>
      <c r="M6" s="71">
        <v>0.2</v>
      </c>
    </row>
    <row r="7" spans="1:14" ht="12.75">
      <c r="A7" s="4" t="s">
        <v>8</v>
      </c>
      <c r="B7" s="5" t="s">
        <v>9</v>
      </c>
      <c r="C7" s="2"/>
      <c r="D7" s="2"/>
      <c r="E7" s="2"/>
      <c r="F7" s="2"/>
      <c r="G7" s="2"/>
      <c r="H7" s="4" t="s">
        <v>10</v>
      </c>
      <c r="I7" s="3"/>
      <c r="K7" s="78" t="s">
        <v>67</v>
      </c>
      <c r="L7" s="79"/>
      <c r="M7" s="85">
        <v>25</v>
      </c>
      <c r="N7" s="79"/>
    </row>
    <row r="8" spans="1:14" ht="12.75">
      <c r="A8" s="106">
        <v>1</v>
      </c>
      <c r="B8" s="128" t="s">
        <v>78</v>
      </c>
      <c r="C8" s="129"/>
      <c r="D8" s="129"/>
      <c r="E8" s="129"/>
      <c r="F8" s="129"/>
      <c r="G8" s="1"/>
      <c r="H8" s="130" t="s">
        <v>106</v>
      </c>
      <c r="I8" s="125"/>
      <c r="K8" s="78" t="s">
        <v>68</v>
      </c>
      <c r="L8" s="81"/>
      <c r="M8" s="85">
        <v>6</v>
      </c>
      <c r="N8" s="83"/>
    </row>
    <row r="9" spans="1:14" ht="12.75">
      <c r="A9" s="138" t="s">
        <v>5</v>
      </c>
      <c r="B9" s="139"/>
      <c r="C9" s="140"/>
      <c r="D9" s="11" t="s">
        <v>70</v>
      </c>
      <c r="E9" s="154" t="s">
        <v>17</v>
      </c>
      <c r="F9" s="155"/>
      <c r="G9" s="12"/>
      <c r="H9" s="156" t="s">
        <v>6</v>
      </c>
      <c r="I9" s="157"/>
      <c r="K9" s="80"/>
      <c r="L9" s="81"/>
      <c r="M9" s="82"/>
      <c r="N9" s="83"/>
    </row>
    <row r="10" spans="1:14" ht="12.75">
      <c r="A10" s="146" t="s">
        <v>2</v>
      </c>
      <c r="B10" s="147"/>
      <c r="C10" s="148"/>
      <c r="D10" s="65" t="s">
        <v>76</v>
      </c>
      <c r="E10" s="158">
        <f>H6/30*D10</f>
        <v>3500</v>
      </c>
      <c r="F10" s="159"/>
      <c r="G10" s="13"/>
      <c r="H10" s="202"/>
      <c r="I10" s="203"/>
      <c r="K10" s="36" t="s">
        <v>42</v>
      </c>
      <c r="L10" s="37"/>
      <c r="M10" s="37"/>
      <c r="N10" s="37"/>
    </row>
    <row r="11" spans="1:14" ht="12.75">
      <c r="A11" s="114" t="s">
        <v>30</v>
      </c>
      <c r="B11" s="115"/>
      <c r="C11" s="116"/>
      <c r="D11" s="69" t="s">
        <v>69</v>
      </c>
      <c r="E11" s="178">
        <f>(H6/220)*M6*D11</f>
        <v>0</v>
      </c>
      <c r="F11" s="145"/>
      <c r="G11" s="15"/>
      <c r="H11" s="152"/>
      <c r="I11" s="153"/>
      <c r="K11" s="38" t="s">
        <v>43</v>
      </c>
      <c r="L11" s="39" t="s">
        <v>44</v>
      </c>
      <c r="M11" s="40">
        <v>911.7</v>
      </c>
      <c r="N11" s="41">
        <v>0.08</v>
      </c>
    </row>
    <row r="12" spans="1:14" ht="12.75">
      <c r="A12" s="117" t="s">
        <v>34</v>
      </c>
      <c r="B12" s="118"/>
      <c r="C12" s="116"/>
      <c r="D12" s="66">
        <v>0</v>
      </c>
      <c r="E12" s="178">
        <f>(M3*D12)/30*D10</f>
        <v>0</v>
      </c>
      <c r="F12" s="145"/>
      <c r="G12" s="15"/>
      <c r="H12" s="152"/>
      <c r="I12" s="153"/>
      <c r="K12" s="38">
        <v>911.71</v>
      </c>
      <c r="L12" s="39" t="s">
        <v>44</v>
      </c>
      <c r="M12" s="40">
        <v>1519.5</v>
      </c>
      <c r="N12" s="41">
        <v>0.09</v>
      </c>
    </row>
    <row r="13" spans="1:14" ht="12.75">
      <c r="A13" s="117" t="s">
        <v>35</v>
      </c>
      <c r="B13" s="118"/>
      <c r="C13" s="116"/>
      <c r="D13" s="66">
        <v>0</v>
      </c>
      <c r="E13" s="178">
        <f>(E10*D13)/30*D10</f>
        <v>0</v>
      </c>
      <c r="F13" s="145"/>
      <c r="G13" s="15"/>
      <c r="H13" s="152"/>
      <c r="I13" s="153"/>
      <c r="K13" s="38">
        <v>1519.51</v>
      </c>
      <c r="L13" s="39" t="s">
        <v>44</v>
      </c>
      <c r="M13" s="40">
        <v>3038.99</v>
      </c>
      <c r="N13" s="41">
        <v>0.11</v>
      </c>
    </row>
    <row r="14" spans="1:14" ht="12.75">
      <c r="A14" s="117" t="s">
        <v>28</v>
      </c>
      <c r="B14" s="118"/>
      <c r="C14" s="116"/>
      <c r="D14" s="14">
        <v>0</v>
      </c>
      <c r="E14" s="176">
        <v>0</v>
      </c>
      <c r="F14" s="177"/>
      <c r="G14" s="15"/>
      <c r="H14" s="152"/>
      <c r="I14" s="153"/>
      <c r="K14" s="42" t="s">
        <v>45</v>
      </c>
      <c r="L14" s="43">
        <v>334.28</v>
      </c>
      <c r="M14" s="43"/>
      <c r="N14" s="43"/>
    </row>
    <row r="15" spans="1:9" ht="12.75">
      <c r="A15" s="149" t="s">
        <v>66</v>
      </c>
      <c r="B15" s="150"/>
      <c r="C15" s="151"/>
      <c r="D15" s="67">
        <v>0</v>
      </c>
      <c r="E15" s="178">
        <f>((M4/220)+(M4/220)*M5)*D15</f>
        <v>0</v>
      </c>
      <c r="F15" s="145"/>
      <c r="G15" s="15"/>
      <c r="H15" s="152"/>
      <c r="I15" s="153"/>
    </row>
    <row r="16" spans="1:9" ht="12.75">
      <c r="A16" s="114" t="s">
        <v>36</v>
      </c>
      <c r="B16" s="115"/>
      <c r="C16" s="119"/>
      <c r="D16" s="14">
        <v>0</v>
      </c>
      <c r="E16" s="178">
        <f>E15/M7*M8</f>
        <v>0</v>
      </c>
      <c r="F16" s="145"/>
      <c r="G16" s="15"/>
      <c r="H16" s="152"/>
      <c r="I16" s="153"/>
    </row>
    <row r="17" spans="1:15" ht="12.75">
      <c r="A17" s="117" t="s">
        <v>29</v>
      </c>
      <c r="B17" s="118"/>
      <c r="C17" s="116"/>
      <c r="D17" s="68"/>
      <c r="E17" s="176">
        <v>0</v>
      </c>
      <c r="F17" s="177"/>
      <c r="G17" s="15"/>
      <c r="H17" s="152"/>
      <c r="I17" s="153"/>
      <c r="K17" s="44" t="s">
        <v>46</v>
      </c>
      <c r="L17" s="44"/>
      <c r="M17" s="44"/>
      <c r="N17" s="44"/>
      <c r="O17" s="44"/>
    </row>
    <row r="18" spans="1:15" ht="12.75">
      <c r="A18" s="204" t="s">
        <v>40</v>
      </c>
      <c r="B18" s="205"/>
      <c r="C18" s="206"/>
      <c r="D18" s="14"/>
      <c r="E18" s="178"/>
      <c r="F18" s="145"/>
      <c r="G18" s="15"/>
      <c r="H18" s="152"/>
      <c r="I18" s="153"/>
      <c r="K18" s="45"/>
      <c r="L18" s="45"/>
      <c r="M18" s="45"/>
      <c r="N18" s="45" t="s">
        <v>47</v>
      </c>
      <c r="O18" s="46" t="s">
        <v>48</v>
      </c>
    </row>
    <row r="19" spans="1:15" ht="12.75">
      <c r="A19" s="146" t="s">
        <v>3</v>
      </c>
      <c r="B19" s="147"/>
      <c r="C19" s="148"/>
      <c r="D19" s="66">
        <v>0.11</v>
      </c>
      <c r="E19" s="178"/>
      <c r="F19" s="145"/>
      <c r="G19" s="15"/>
      <c r="H19" s="152">
        <f>D26*D19</f>
        <v>385</v>
      </c>
      <c r="I19" s="153"/>
      <c r="K19" s="47" t="s">
        <v>43</v>
      </c>
      <c r="L19" s="45" t="s">
        <v>44</v>
      </c>
      <c r="M19" s="48">
        <v>1434.59</v>
      </c>
      <c r="N19" s="49">
        <v>0</v>
      </c>
      <c r="O19" s="47"/>
    </row>
    <row r="20" spans="1:15" ht="12.75">
      <c r="A20" s="196" t="s">
        <v>27</v>
      </c>
      <c r="B20" s="197"/>
      <c r="C20" s="198"/>
      <c r="D20" s="69" t="s">
        <v>69</v>
      </c>
      <c r="E20" s="178"/>
      <c r="F20" s="145"/>
      <c r="G20" s="15"/>
      <c r="H20" s="144">
        <f>H6/30*D20</f>
        <v>0</v>
      </c>
      <c r="I20" s="145"/>
      <c r="K20" s="50">
        <v>1435</v>
      </c>
      <c r="L20" s="51" t="s">
        <v>44</v>
      </c>
      <c r="M20" s="52">
        <v>2150</v>
      </c>
      <c r="N20" s="53">
        <v>0.075</v>
      </c>
      <c r="O20" s="54" t="s">
        <v>49</v>
      </c>
    </row>
    <row r="21" spans="1:15" ht="12.75">
      <c r="A21" s="196" t="s">
        <v>33</v>
      </c>
      <c r="B21" s="197"/>
      <c r="C21" s="198"/>
      <c r="D21" s="70">
        <v>0</v>
      </c>
      <c r="E21" s="178"/>
      <c r="F21" s="145"/>
      <c r="G21" s="15"/>
      <c r="H21" s="199"/>
      <c r="I21" s="200"/>
      <c r="K21" s="50">
        <v>2150.01</v>
      </c>
      <c r="L21" s="51" t="s">
        <v>44</v>
      </c>
      <c r="M21" s="48">
        <v>2866.7</v>
      </c>
      <c r="N21" s="53">
        <v>0.15</v>
      </c>
      <c r="O21" s="54" t="s">
        <v>50</v>
      </c>
    </row>
    <row r="22" spans="1:15" ht="12.75">
      <c r="A22" s="196" t="s">
        <v>32</v>
      </c>
      <c r="B22" s="197"/>
      <c r="C22" s="198"/>
      <c r="D22" s="66">
        <v>0.06</v>
      </c>
      <c r="E22" s="178"/>
      <c r="F22" s="145"/>
      <c r="G22" s="15"/>
      <c r="H22" s="201">
        <v>41.85</v>
      </c>
      <c r="I22" s="177"/>
      <c r="K22" s="50">
        <v>2866.71</v>
      </c>
      <c r="L22" s="51" t="s">
        <v>44</v>
      </c>
      <c r="M22" s="48">
        <v>3582</v>
      </c>
      <c r="N22" s="53">
        <v>0.225</v>
      </c>
      <c r="O22" s="54" t="s">
        <v>51</v>
      </c>
    </row>
    <row r="23" spans="1:15" ht="12.75">
      <c r="A23" s="149" t="s">
        <v>31</v>
      </c>
      <c r="B23" s="150"/>
      <c r="C23" s="151"/>
      <c r="D23" s="66">
        <v>0</v>
      </c>
      <c r="E23" s="178"/>
      <c r="F23" s="145"/>
      <c r="G23" s="15"/>
      <c r="H23" s="144">
        <f>E10*D23</f>
        <v>0</v>
      </c>
      <c r="I23" s="145"/>
      <c r="K23" s="47" t="s">
        <v>52</v>
      </c>
      <c r="L23" s="51" t="s">
        <v>44</v>
      </c>
      <c r="M23" s="47" t="s">
        <v>43</v>
      </c>
      <c r="N23" s="53">
        <v>0.275</v>
      </c>
      <c r="O23" s="54" t="s">
        <v>53</v>
      </c>
    </row>
    <row r="24" spans="1:15" ht="12.75">
      <c r="A24" s="193" t="s">
        <v>40</v>
      </c>
      <c r="B24" s="194"/>
      <c r="C24" s="195"/>
      <c r="D24" s="16"/>
      <c r="E24" s="173"/>
      <c r="F24" s="174"/>
      <c r="G24" s="17"/>
      <c r="H24" s="144"/>
      <c r="I24" s="145"/>
      <c r="K24" s="55" t="s">
        <v>54</v>
      </c>
      <c r="L24" s="55"/>
      <c r="M24" s="55"/>
      <c r="N24" s="55"/>
      <c r="O24" s="55"/>
    </row>
    <row r="25" spans="1:15" ht="12.75">
      <c r="A25" s="72" t="s">
        <v>4</v>
      </c>
      <c r="B25" s="18" t="s">
        <v>59</v>
      </c>
      <c r="C25" s="192" t="s">
        <v>16</v>
      </c>
      <c r="D25" s="191"/>
      <c r="E25" s="192" t="s">
        <v>12</v>
      </c>
      <c r="F25" s="191"/>
      <c r="G25" s="19"/>
      <c r="H25" s="190" t="s">
        <v>13</v>
      </c>
      <c r="I25" s="191"/>
      <c r="K25" s="56"/>
      <c r="L25" s="57"/>
      <c r="M25" s="58"/>
      <c r="N25" s="59"/>
      <c r="O25" s="60"/>
    </row>
    <row r="26" spans="1:15" ht="13.5" thickBot="1">
      <c r="A26" s="73" t="s">
        <v>41</v>
      </c>
      <c r="B26" s="20">
        <f>H6</f>
        <v>3500</v>
      </c>
      <c r="C26" s="20"/>
      <c r="D26" s="74">
        <f>E26-E17</f>
        <v>3500</v>
      </c>
      <c r="E26" s="173">
        <f>SUM(E10:F18)</f>
        <v>3500</v>
      </c>
      <c r="F26" s="174"/>
      <c r="G26" s="21"/>
      <c r="H26" s="171">
        <f>SUM(H19:I24)</f>
        <v>426.85</v>
      </c>
      <c r="I26" s="172"/>
      <c r="K26" s="60"/>
      <c r="L26" s="57"/>
      <c r="M26" s="60"/>
      <c r="N26" s="59"/>
      <c r="O26" s="60"/>
    </row>
    <row r="27" spans="1:12" ht="21">
      <c r="A27" s="22" t="s">
        <v>14</v>
      </c>
      <c r="B27" s="23" t="s">
        <v>15</v>
      </c>
      <c r="C27" s="24"/>
      <c r="D27" s="162" t="s">
        <v>93</v>
      </c>
      <c r="E27" s="163"/>
      <c r="F27" s="164"/>
      <c r="G27" s="25"/>
      <c r="H27" s="167">
        <f>E26-H26</f>
        <v>3073.15</v>
      </c>
      <c r="I27" s="168"/>
      <c r="K27" s="75" t="s">
        <v>60</v>
      </c>
      <c r="L27" s="75" t="s">
        <v>62</v>
      </c>
    </row>
    <row r="28" spans="1:12" ht="13.5" thickBot="1">
      <c r="A28" s="107">
        <f>D26</f>
        <v>3500</v>
      </c>
      <c r="B28" s="185">
        <f>A28*8%</f>
        <v>280</v>
      </c>
      <c r="C28" s="186"/>
      <c r="D28" s="165"/>
      <c r="E28" s="166"/>
      <c r="F28" s="166"/>
      <c r="G28" s="27"/>
      <c r="H28" s="169"/>
      <c r="I28" s="170"/>
      <c r="K28" s="75" t="s">
        <v>61</v>
      </c>
      <c r="L28" s="75" t="s">
        <v>63</v>
      </c>
    </row>
    <row r="29" spans="1:12" ht="12.75">
      <c r="A29" s="28" t="s">
        <v>1</v>
      </c>
      <c r="B29" s="29"/>
      <c r="C29" s="30"/>
      <c r="D29" s="12"/>
      <c r="E29" s="30"/>
      <c r="F29" s="182"/>
      <c r="G29" s="182"/>
      <c r="H29" s="183"/>
      <c r="I29" s="184"/>
      <c r="K29" s="76" t="s">
        <v>83</v>
      </c>
      <c r="L29" s="77">
        <v>18.08</v>
      </c>
    </row>
    <row r="30" spans="1:12" ht="12.75" customHeight="1">
      <c r="A30" s="175" t="s">
        <v>20</v>
      </c>
      <c r="B30" s="160"/>
      <c r="C30" s="160"/>
      <c r="D30" s="160"/>
      <c r="E30" s="160"/>
      <c r="F30" s="160"/>
      <c r="G30" s="160"/>
      <c r="H30" s="160"/>
      <c r="I30" s="161"/>
      <c r="K30" s="76" t="s">
        <v>84</v>
      </c>
      <c r="L30" s="77">
        <v>25.66</v>
      </c>
    </row>
    <row r="31" spans="1:12" ht="12.75">
      <c r="A31" s="31"/>
      <c r="B31" s="19"/>
      <c r="C31" s="19"/>
      <c r="D31" s="19"/>
      <c r="E31" s="19"/>
      <c r="F31" s="19"/>
      <c r="G31" s="19"/>
      <c r="H31" s="19"/>
      <c r="I31" s="32"/>
      <c r="K31" s="76" t="s">
        <v>85</v>
      </c>
      <c r="L31" s="77">
        <v>0</v>
      </c>
    </row>
    <row r="32" spans="1:15" ht="12.75">
      <c r="A32" s="33"/>
      <c r="B32" s="30"/>
      <c r="C32" s="30"/>
      <c r="D32" s="19"/>
      <c r="E32" s="30"/>
      <c r="F32" s="30"/>
      <c r="G32" s="30"/>
      <c r="H32" s="30"/>
      <c r="I32" s="34"/>
      <c r="K32" s="61"/>
      <c r="L32" s="62"/>
      <c r="M32" s="63"/>
      <c r="N32" s="63"/>
      <c r="O32" s="63"/>
    </row>
    <row r="33" spans="1:15" ht="12.75">
      <c r="A33" s="31" t="s">
        <v>7</v>
      </c>
      <c r="B33" s="19"/>
      <c r="C33" s="19"/>
      <c r="D33" s="19"/>
      <c r="E33" s="160" t="s">
        <v>21</v>
      </c>
      <c r="F33" s="160"/>
      <c r="G33" s="160"/>
      <c r="H33" s="160"/>
      <c r="I33" s="161"/>
      <c r="K33" s="61"/>
      <c r="L33" s="62"/>
      <c r="M33" s="63"/>
      <c r="N33" s="63"/>
      <c r="O33" s="63"/>
    </row>
    <row r="34" spans="1:15" ht="12.75">
      <c r="A34" s="192"/>
      <c r="B34" s="190"/>
      <c r="C34" s="190"/>
      <c r="D34" s="190"/>
      <c r="E34" s="190"/>
      <c r="F34" s="190"/>
      <c r="G34" s="190"/>
      <c r="H34" s="190"/>
      <c r="I34" s="191"/>
      <c r="K34" t="s">
        <v>90</v>
      </c>
      <c r="L34" s="62"/>
      <c r="M34" s="63"/>
      <c r="N34" s="63"/>
      <c r="O34" s="63"/>
    </row>
    <row r="35" spans="1:15" ht="12.75">
      <c r="A35" s="187"/>
      <c r="B35" s="188"/>
      <c r="C35" s="188"/>
      <c r="D35" s="188"/>
      <c r="E35" s="188"/>
      <c r="F35" s="188"/>
      <c r="G35" s="188"/>
      <c r="H35" s="188"/>
      <c r="I35" s="189"/>
      <c r="K35" t="s">
        <v>56</v>
      </c>
      <c r="L35" s="62"/>
      <c r="M35" s="63"/>
      <c r="N35" s="63"/>
      <c r="O35" s="63"/>
    </row>
    <row r="36" spans="1:15" ht="12.75">
      <c r="A36" s="179"/>
      <c r="B36" s="180"/>
      <c r="C36" s="180"/>
      <c r="D36" s="180"/>
      <c r="E36" s="180"/>
      <c r="F36" s="180"/>
      <c r="G36" s="180"/>
      <c r="H36" s="180"/>
      <c r="I36" s="181"/>
      <c r="K36" s="87" t="s">
        <v>71</v>
      </c>
      <c r="L36" s="62"/>
      <c r="O36" s="63"/>
    </row>
    <row r="37" spans="11:15" ht="12.75">
      <c r="K37" s="61"/>
      <c r="L37" s="62"/>
      <c r="M37" s="63"/>
      <c r="N37" s="63"/>
      <c r="O37" s="63"/>
    </row>
    <row r="38" spans="1:15" ht="12.75">
      <c r="A38" s="35" t="s">
        <v>103</v>
      </c>
      <c r="K38" s="61"/>
      <c r="L38" s="62"/>
      <c r="M38" s="63"/>
      <c r="N38" s="63"/>
      <c r="O38" s="63"/>
    </row>
    <row r="39" spans="1:15" ht="12.75">
      <c r="A39" t="s">
        <v>109</v>
      </c>
      <c r="K39" s="61"/>
      <c r="L39" s="62"/>
      <c r="M39" s="63"/>
      <c r="N39" s="63"/>
      <c r="O39" s="63"/>
    </row>
    <row r="40" spans="1:15" ht="12.75">
      <c r="A40" t="s">
        <v>91</v>
      </c>
      <c r="L40" s="62"/>
      <c r="M40" s="63"/>
      <c r="N40" s="63"/>
      <c r="O40" s="63"/>
    </row>
    <row r="41" ht="12.75">
      <c r="A41" t="s">
        <v>92</v>
      </c>
    </row>
    <row r="42" ht="12.75">
      <c r="A42" t="s">
        <v>99</v>
      </c>
    </row>
    <row r="44" ht="12.75">
      <c r="A44" s="35" t="s">
        <v>95</v>
      </c>
    </row>
    <row r="45" ht="12.75">
      <c r="A45" t="s">
        <v>104</v>
      </c>
    </row>
    <row r="46" ht="12.75">
      <c r="A46" t="s">
        <v>97</v>
      </c>
    </row>
    <row r="47" ht="12.75">
      <c r="A47" t="s">
        <v>98</v>
      </c>
    </row>
    <row r="52" ht="12.75">
      <c r="A52" s="111"/>
    </row>
  </sheetData>
  <sheetProtection/>
  <mergeCells count="54">
    <mergeCell ref="H6:I6"/>
    <mergeCell ref="B8:F8"/>
    <mergeCell ref="H8:I8"/>
    <mergeCell ref="A2:I2"/>
    <mergeCell ref="A4:F4"/>
    <mergeCell ref="H4:I4"/>
    <mergeCell ref="A5:F5"/>
    <mergeCell ref="H5:I5"/>
    <mergeCell ref="A6:C6"/>
    <mergeCell ref="E6:F6"/>
    <mergeCell ref="A9:C9"/>
    <mergeCell ref="A1:F1"/>
    <mergeCell ref="H23:I23"/>
    <mergeCell ref="H24:I24"/>
    <mergeCell ref="A10:C10"/>
    <mergeCell ref="A15:C15"/>
    <mergeCell ref="H20:I20"/>
    <mergeCell ref="H19:I19"/>
    <mergeCell ref="E9:F9"/>
    <mergeCell ref="H9:I9"/>
    <mergeCell ref="E10:F10"/>
    <mergeCell ref="E33:I33"/>
    <mergeCell ref="D27:F28"/>
    <mergeCell ref="H27:I28"/>
    <mergeCell ref="H26:I26"/>
    <mergeCell ref="E26:F26"/>
    <mergeCell ref="A30:I30"/>
    <mergeCell ref="E14:F14"/>
    <mergeCell ref="E17:F17"/>
    <mergeCell ref="E18:F18"/>
    <mergeCell ref="A36:I36"/>
    <mergeCell ref="F29:I29"/>
    <mergeCell ref="B28:C28"/>
    <mergeCell ref="E11:F11"/>
    <mergeCell ref="E12:F12"/>
    <mergeCell ref="E13:F13"/>
    <mergeCell ref="A35:I35"/>
    <mergeCell ref="H25:I25"/>
    <mergeCell ref="E25:F25"/>
    <mergeCell ref="C25:D25"/>
    <mergeCell ref="A19:C19"/>
    <mergeCell ref="E19:F24"/>
    <mergeCell ref="E15:F15"/>
    <mergeCell ref="E16:F16"/>
    <mergeCell ref="A34:I34"/>
    <mergeCell ref="A18:C18"/>
    <mergeCell ref="A21:C21"/>
    <mergeCell ref="A22:C22"/>
    <mergeCell ref="A24:C24"/>
    <mergeCell ref="A20:C20"/>
    <mergeCell ref="A23:C23"/>
    <mergeCell ref="H21:I21"/>
    <mergeCell ref="H22:I22"/>
    <mergeCell ref="H10:I18"/>
  </mergeCells>
  <hyperlinks>
    <hyperlink ref="K36" r:id="rId1" display="www.policont.com.br"/>
  </hyperlinks>
  <printOptions/>
  <pageMargins left="0.75" right="0.75" top="1" bottom="1" header="0.492125985" footer="0.49212598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15.00390625" style="0" customWidth="1"/>
    <col min="2" max="2" width="8.421875" style="0" customWidth="1"/>
    <col min="3" max="3" width="11.28125" style="0" customWidth="1"/>
    <col min="4" max="4" width="13.28125" style="0" bestFit="1" customWidth="1"/>
    <col min="5" max="5" width="11.421875" style="0" customWidth="1"/>
    <col min="6" max="6" width="6.00390625" style="0" customWidth="1"/>
    <col min="7" max="7" width="0.13671875" style="0" customWidth="1"/>
    <col min="9" max="9" width="11.57421875" style="0" customWidth="1"/>
    <col min="11" max="11" width="35.421875" style="0" customWidth="1"/>
    <col min="13" max="13" width="12.140625" style="0" bestFit="1" customWidth="1"/>
  </cols>
  <sheetData>
    <row r="1" spans="1:15" ht="18">
      <c r="A1" s="211" t="s">
        <v>72</v>
      </c>
      <c r="B1" s="212"/>
      <c r="C1" s="212"/>
      <c r="D1" s="212"/>
      <c r="E1" s="212"/>
      <c r="F1" s="213"/>
      <c r="G1" s="1"/>
      <c r="H1" s="6" t="s">
        <v>37</v>
      </c>
      <c r="I1" s="64">
        <v>40057</v>
      </c>
      <c r="K1" s="96"/>
      <c r="L1" s="97"/>
      <c r="M1" s="97"/>
      <c r="N1" s="97"/>
      <c r="O1" s="97"/>
    </row>
    <row r="2" spans="1:15" ht="12.75">
      <c r="A2" s="120"/>
      <c r="B2" s="120"/>
      <c r="C2" s="120"/>
      <c r="D2" s="120"/>
      <c r="E2" s="120"/>
      <c r="F2" s="120"/>
      <c r="G2" s="120"/>
      <c r="H2" s="120"/>
      <c r="I2" s="120"/>
      <c r="K2" s="97"/>
      <c r="L2" s="97"/>
      <c r="M2" s="97"/>
      <c r="N2" s="97"/>
      <c r="O2" s="97"/>
    </row>
    <row r="3" spans="1:15" ht="12.75">
      <c r="A3" s="8" t="s">
        <v>0</v>
      </c>
      <c r="B3" s="2"/>
      <c r="C3" s="2"/>
      <c r="D3" s="2"/>
      <c r="E3" s="2"/>
      <c r="F3" s="2"/>
      <c r="G3" s="2"/>
      <c r="H3" s="5" t="s">
        <v>11</v>
      </c>
      <c r="I3" s="3"/>
      <c r="K3" t="s">
        <v>55</v>
      </c>
      <c r="M3" s="62"/>
      <c r="N3" s="63"/>
      <c r="O3" s="97"/>
    </row>
    <row r="4" spans="1:15" ht="12.75">
      <c r="A4" s="121" t="s">
        <v>107</v>
      </c>
      <c r="B4" s="122"/>
      <c r="C4" s="122"/>
      <c r="D4" s="122"/>
      <c r="E4" s="122"/>
      <c r="F4" s="122"/>
      <c r="G4" s="1"/>
      <c r="H4" s="123">
        <v>1</v>
      </c>
      <c r="I4" s="124"/>
      <c r="K4" t="s">
        <v>56</v>
      </c>
      <c r="M4" s="62"/>
      <c r="O4" s="86"/>
    </row>
    <row r="5" spans="1:15" ht="12.75">
      <c r="A5" s="131" t="s">
        <v>22</v>
      </c>
      <c r="B5" s="132"/>
      <c r="C5" s="132"/>
      <c r="D5" s="132"/>
      <c r="E5" s="132"/>
      <c r="F5" s="132"/>
      <c r="G5" s="1"/>
      <c r="H5" s="133" t="s">
        <v>18</v>
      </c>
      <c r="I5" s="134"/>
      <c r="K5" s="87" t="s">
        <v>71</v>
      </c>
      <c r="M5" s="62"/>
      <c r="N5" s="63"/>
      <c r="O5" s="97"/>
    </row>
    <row r="6" spans="1:15" ht="12.75">
      <c r="A6" s="135" t="s">
        <v>23</v>
      </c>
      <c r="B6" s="136"/>
      <c r="C6" s="136"/>
      <c r="D6" s="10" t="s">
        <v>24</v>
      </c>
      <c r="E6" s="137" t="s">
        <v>25</v>
      </c>
      <c r="F6" s="137"/>
      <c r="G6" s="1"/>
      <c r="H6" s="126">
        <v>1000</v>
      </c>
      <c r="I6" s="127"/>
      <c r="L6" s="61"/>
      <c r="M6" s="62"/>
      <c r="N6" s="63"/>
      <c r="O6" s="97"/>
    </row>
    <row r="7" spans="1:15" ht="12.75">
      <c r="A7" s="4" t="s">
        <v>8</v>
      </c>
      <c r="B7" s="5" t="s">
        <v>9</v>
      </c>
      <c r="C7" s="2"/>
      <c r="D7" s="2"/>
      <c r="E7" s="2"/>
      <c r="F7" s="2"/>
      <c r="G7" s="2"/>
      <c r="H7" s="4" t="s">
        <v>10</v>
      </c>
      <c r="I7" s="3"/>
      <c r="L7" s="61"/>
      <c r="M7" s="62"/>
      <c r="N7" s="63"/>
      <c r="O7" s="97"/>
    </row>
    <row r="8" spans="1:15" ht="12.75">
      <c r="A8" s="106">
        <v>1</v>
      </c>
      <c r="B8" s="214" t="s">
        <v>26</v>
      </c>
      <c r="C8" s="215"/>
      <c r="D8" s="215"/>
      <c r="E8" s="215"/>
      <c r="F8" s="215"/>
      <c r="G8" s="1"/>
      <c r="H8" s="216" t="s">
        <v>74</v>
      </c>
      <c r="I8" s="217"/>
      <c r="L8" s="61"/>
      <c r="M8" s="62"/>
      <c r="N8" s="63"/>
      <c r="O8" s="97"/>
    </row>
    <row r="9" spans="1:15" ht="12.75">
      <c r="A9" s="138" t="s">
        <v>5</v>
      </c>
      <c r="B9" s="139"/>
      <c r="C9" s="140"/>
      <c r="D9" s="11" t="s">
        <v>70</v>
      </c>
      <c r="E9" s="154" t="s">
        <v>17</v>
      </c>
      <c r="F9" s="155"/>
      <c r="G9" s="12"/>
      <c r="H9" s="156" t="s">
        <v>6</v>
      </c>
      <c r="I9" s="157"/>
      <c r="O9" s="97"/>
    </row>
    <row r="10" spans="1:15" ht="12.75">
      <c r="A10" s="208" t="s">
        <v>73</v>
      </c>
      <c r="B10" s="209"/>
      <c r="C10" s="210"/>
      <c r="D10" s="65" t="s">
        <v>57</v>
      </c>
      <c r="E10" s="158">
        <f>H6/30*D10</f>
        <v>666.6666666666667</v>
      </c>
      <c r="F10" s="159"/>
      <c r="G10" s="13"/>
      <c r="H10" s="202"/>
      <c r="I10" s="203"/>
      <c r="K10" s="78"/>
      <c r="L10" s="79"/>
      <c r="M10" s="79"/>
      <c r="N10" s="79"/>
      <c r="O10" s="97"/>
    </row>
    <row r="11" spans="1:15" ht="12.75">
      <c r="A11" s="113" t="s">
        <v>114</v>
      </c>
      <c r="B11" s="89"/>
      <c r="C11" s="90"/>
      <c r="D11" s="92"/>
      <c r="E11" s="229">
        <v>100</v>
      </c>
      <c r="F11" s="230"/>
      <c r="G11" s="15"/>
      <c r="H11" s="152"/>
      <c r="I11" s="153"/>
      <c r="K11" s="80"/>
      <c r="L11" s="81"/>
      <c r="M11" s="82"/>
      <c r="N11" s="83"/>
      <c r="O11" s="97"/>
    </row>
    <row r="12" spans="1:15" ht="12.75">
      <c r="A12" s="113" t="s">
        <v>114</v>
      </c>
      <c r="B12" s="91"/>
      <c r="C12" s="90"/>
      <c r="D12" s="93"/>
      <c r="E12" s="229">
        <v>20</v>
      </c>
      <c r="F12" s="230"/>
      <c r="G12" s="15"/>
      <c r="H12" s="152"/>
      <c r="I12" s="153"/>
      <c r="K12" s="98"/>
      <c r="L12" s="98"/>
      <c r="M12" s="98"/>
      <c r="N12" s="98"/>
      <c r="O12" s="98"/>
    </row>
    <row r="13" spans="1:15" ht="12.75">
      <c r="A13" s="204"/>
      <c r="B13" s="205"/>
      <c r="C13" s="206"/>
      <c r="D13" s="94"/>
      <c r="E13" s="218"/>
      <c r="F13" s="207"/>
      <c r="G13" s="15"/>
      <c r="H13" s="152"/>
      <c r="I13" s="153"/>
      <c r="K13" s="99"/>
      <c r="L13" s="99"/>
      <c r="M13" s="99"/>
      <c r="N13" s="99"/>
      <c r="O13" s="100"/>
    </row>
    <row r="14" spans="1:15" ht="12.75">
      <c r="A14" s="146" t="s">
        <v>32</v>
      </c>
      <c r="B14" s="147"/>
      <c r="C14" s="148"/>
      <c r="D14" s="88"/>
      <c r="E14" s="178"/>
      <c r="F14" s="145"/>
      <c r="G14" s="15"/>
      <c r="H14" s="201">
        <v>500</v>
      </c>
      <c r="I14" s="177"/>
      <c r="K14" s="60"/>
      <c r="L14" s="99"/>
      <c r="M14" s="58"/>
      <c r="N14" s="59"/>
      <c r="O14" s="60"/>
    </row>
    <row r="15" spans="1:15" ht="12.75">
      <c r="A15" s="219" t="s">
        <v>113</v>
      </c>
      <c r="B15" s="220"/>
      <c r="C15" s="221"/>
      <c r="D15" s="92"/>
      <c r="E15" s="178"/>
      <c r="F15" s="145"/>
      <c r="G15" s="15"/>
      <c r="H15" s="227">
        <v>10</v>
      </c>
      <c r="I15" s="228"/>
      <c r="K15" s="56"/>
      <c r="L15" s="57"/>
      <c r="M15" s="101"/>
      <c r="N15" s="59"/>
      <c r="O15" s="60"/>
    </row>
    <row r="16" spans="1:15" ht="12.75">
      <c r="A16" s="219" t="s">
        <v>113</v>
      </c>
      <c r="B16" s="220"/>
      <c r="C16" s="221"/>
      <c r="D16" s="95"/>
      <c r="E16" s="173"/>
      <c r="F16" s="174"/>
      <c r="G16" s="17"/>
      <c r="H16" s="227">
        <v>30</v>
      </c>
      <c r="I16" s="228"/>
      <c r="K16" s="102"/>
      <c r="L16" s="102"/>
      <c r="M16" s="102"/>
      <c r="N16" s="102"/>
      <c r="O16" s="102"/>
    </row>
    <row r="17" spans="1:15" ht="12.75">
      <c r="A17" s="72" t="s">
        <v>4</v>
      </c>
      <c r="B17" s="18" t="s">
        <v>59</v>
      </c>
      <c r="C17" s="192" t="s">
        <v>16</v>
      </c>
      <c r="D17" s="191"/>
      <c r="E17" s="192" t="s">
        <v>12</v>
      </c>
      <c r="F17" s="191"/>
      <c r="G17" s="19"/>
      <c r="H17" s="190" t="s">
        <v>13</v>
      </c>
      <c r="I17" s="191"/>
      <c r="K17" s="56"/>
      <c r="L17" s="57"/>
      <c r="M17" s="58"/>
      <c r="N17" s="59"/>
      <c r="O17" s="60"/>
    </row>
    <row r="18" spans="1:15" ht="13.5" thickBot="1">
      <c r="A18" s="73" t="s">
        <v>41</v>
      </c>
      <c r="B18" s="20">
        <f>H6</f>
        <v>1000</v>
      </c>
      <c r="C18" s="20"/>
      <c r="D18" s="74"/>
      <c r="E18" s="173">
        <f>SUM(E10:F13)</f>
        <v>786.6666666666667</v>
      </c>
      <c r="F18" s="174"/>
      <c r="G18" s="21"/>
      <c r="H18" s="171">
        <f>SUM(H14:I16)</f>
        <v>540</v>
      </c>
      <c r="I18" s="172"/>
      <c r="K18" s="60"/>
      <c r="L18" s="57"/>
      <c r="M18" s="60"/>
      <c r="N18" s="59"/>
      <c r="O18" s="60"/>
    </row>
    <row r="19" spans="1:12" ht="12.75">
      <c r="A19" s="22" t="s">
        <v>14</v>
      </c>
      <c r="B19" s="23" t="s">
        <v>15</v>
      </c>
      <c r="C19" s="24"/>
      <c r="D19" s="162" t="s">
        <v>19</v>
      </c>
      <c r="E19" s="163"/>
      <c r="F19" s="164"/>
      <c r="G19" s="25"/>
      <c r="H19" s="167">
        <f>E18-H18</f>
        <v>246.66666666666674</v>
      </c>
      <c r="I19" s="168"/>
      <c r="K19" s="103"/>
      <c r="L19" s="103"/>
    </row>
    <row r="20" spans="1:12" ht="13.5" thickBot="1">
      <c r="A20" s="26"/>
      <c r="B20" s="225"/>
      <c r="C20" s="226"/>
      <c r="D20" s="165"/>
      <c r="E20" s="166"/>
      <c r="F20" s="166"/>
      <c r="G20" s="27"/>
      <c r="H20" s="169"/>
      <c r="I20" s="170"/>
      <c r="K20" s="103"/>
      <c r="L20" s="103"/>
    </row>
    <row r="21" spans="1:12" ht="12.75">
      <c r="A21" s="28" t="s">
        <v>1</v>
      </c>
      <c r="B21" s="29"/>
      <c r="C21" s="30"/>
      <c r="D21" s="12"/>
      <c r="E21" s="30"/>
      <c r="F21" s="182"/>
      <c r="G21" s="182"/>
      <c r="H21" s="183"/>
      <c r="I21" s="184"/>
      <c r="K21" s="104"/>
      <c r="L21" s="105"/>
    </row>
    <row r="22" spans="1:12" ht="12.75" customHeight="1">
      <c r="A22" s="175" t="s">
        <v>20</v>
      </c>
      <c r="B22" s="160"/>
      <c r="C22" s="160"/>
      <c r="D22" s="160"/>
      <c r="E22" s="160"/>
      <c r="F22" s="160"/>
      <c r="G22" s="160"/>
      <c r="H22" s="160"/>
      <c r="I22" s="161"/>
      <c r="K22" s="104"/>
      <c r="L22" s="105"/>
    </row>
    <row r="23" spans="1:12" ht="12.75">
      <c r="A23" s="31"/>
      <c r="B23" s="19"/>
      <c r="C23" s="19"/>
      <c r="D23" s="19"/>
      <c r="E23" s="19"/>
      <c r="F23" s="19"/>
      <c r="G23" s="19"/>
      <c r="H23" s="19"/>
      <c r="I23" s="32"/>
      <c r="K23" s="104"/>
      <c r="L23" s="105"/>
    </row>
    <row r="24" spans="1:15" ht="12.75">
      <c r="A24" s="33"/>
      <c r="B24" s="30"/>
      <c r="C24" s="30"/>
      <c r="D24" s="19"/>
      <c r="E24" s="30"/>
      <c r="F24" s="30"/>
      <c r="G24" s="30"/>
      <c r="H24" s="30"/>
      <c r="I24" s="34"/>
      <c r="K24" s="61"/>
      <c r="L24" s="62"/>
      <c r="M24" s="63"/>
      <c r="N24" s="63"/>
      <c r="O24" s="63"/>
    </row>
    <row r="25" spans="1:15" ht="12.75">
      <c r="A25" s="31" t="s">
        <v>7</v>
      </c>
      <c r="B25" s="19"/>
      <c r="C25" s="19"/>
      <c r="D25" s="19"/>
      <c r="E25" s="160" t="s">
        <v>21</v>
      </c>
      <c r="F25" s="160"/>
      <c r="G25" s="160"/>
      <c r="H25" s="160"/>
      <c r="I25" s="161"/>
      <c r="K25" s="61"/>
      <c r="L25" s="62"/>
      <c r="M25" s="63"/>
      <c r="N25" s="63"/>
      <c r="O25" s="63"/>
    </row>
    <row r="26" spans="1:15" ht="12.75">
      <c r="A26" s="192"/>
      <c r="B26" s="190"/>
      <c r="C26" s="190"/>
      <c r="D26" s="190"/>
      <c r="E26" s="190"/>
      <c r="F26" s="190"/>
      <c r="G26" s="190"/>
      <c r="H26" s="190"/>
      <c r="I26" s="191"/>
      <c r="K26" s="61"/>
      <c r="L26" s="62"/>
      <c r="M26" s="63"/>
      <c r="N26" s="63"/>
      <c r="O26" s="63"/>
    </row>
    <row r="27" spans="1:15" ht="13.5" thickBot="1">
      <c r="A27" s="222" t="s">
        <v>75</v>
      </c>
      <c r="B27" s="223"/>
      <c r="C27" s="223"/>
      <c r="D27" s="223"/>
      <c r="E27" s="223"/>
      <c r="F27" s="223"/>
      <c r="G27" s="223"/>
      <c r="H27" s="223"/>
      <c r="I27" s="224"/>
      <c r="L27" s="62"/>
      <c r="M27" s="63"/>
      <c r="N27" s="63"/>
      <c r="O27" s="63"/>
    </row>
  </sheetData>
  <sheetProtection/>
  <mergeCells count="41">
    <mergeCell ref="E11:F11"/>
    <mergeCell ref="E10:F10"/>
    <mergeCell ref="A27:I27"/>
    <mergeCell ref="H17:I17"/>
    <mergeCell ref="E17:F17"/>
    <mergeCell ref="C17:D17"/>
    <mergeCell ref="A26:I26"/>
    <mergeCell ref="F21:I21"/>
    <mergeCell ref="B20:C20"/>
    <mergeCell ref="A15:C15"/>
    <mergeCell ref="E25:I25"/>
    <mergeCell ref="D19:F20"/>
    <mergeCell ref="H19:I20"/>
    <mergeCell ref="H18:I18"/>
    <mergeCell ref="E18:F18"/>
    <mergeCell ref="A22:I22"/>
    <mergeCell ref="E14:F16"/>
    <mergeCell ref="A9:C9"/>
    <mergeCell ref="A1:F1"/>
    <mergeCell ref="E9:F9"/>
    <mergeCell ref="H9:I9"/>
    <mergeCell ref="H6:I6"/>
    <mergeCell ref="B8:F8"/>
    <mergeCell ref="H8:I8"/>
    <mergeCell ref="A2:I2"/>
    <mergeCell ref="H16:I16"/>
    <mergeCell ref="A10:C10"/>
    <mergeCell ref="H15:I15"/>
    <mergeCell ref="H14:I14"/>
    <mergeCell ref="H10:I13"/>
    <mergeCell ref="A14:C14"/>
    <mergeCell ref="E12:F12"/>
    <mergeCell ref="E13:F13"/>
    <mergeCell ref="A13:C13"/>
    <mergeCell ref="A16:C16"/>
    <mergeCell ref="A6:C6"/>
    <mergeCell ref="E6:F6"/>
    <mergeCell ref="A4:F4"/>
    <mergeCell ref="H4:I4"/>
    <mergeCell ref="A5:F5"/>
    <mergeCell ref="H5:I5"/>
  </mergeCells>
  <hyperlinks>
    <hyperlink ref="K5" r:id="rId1" display="www.policont.com.br"/>
  </hyperlinks>
  <printOptions/>
  <pageMargins left="0.75" right="0.75" top="1" bottom="1" header="0.492125985" footer="0.49212598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>petronilio</cp:lastModifiedBy>
  <cp:lastPrinted>2009-11-19T20:00:42Z</cp:lastPrinted>
  <dcterms:created xsi:type="dcterms:W3CDTF">2008-11-26T13:28:04Z</dcterms:created>
  <dcterms:modified xsi:type="dcterms:W3CDTF">2009-11-20T11:37:08Z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